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tes" sheetId="1" state="visible" r:id="rId3"/>
    <sheet name="Inputs" sheetId="2" state="visible" r:id="rId4"/>
    <sheet name="Invoices" sheetId="3" state="visible" r:id="rId5"/>
    <sheet name="Summa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<sst xmlns="http://schemas.openxmlformats.org/spreadsheetml/2006/main" count="117" uniqueCount="91">
  <si>
    <t xml:space="preserve">Receivables aging</t>
  </si>
  <si>
    <t xml:space="preserve">An accounts receivable aging template from getanfa. Free to use and adapt.</t>
  </si>
  <si>
    <t xml:space="preserve">How to use</t>
  </si>
  <si>
    <t xml:space="preserve">1. Go to the Inputs sheet. Enter your company name, currency, the as-of date for the aging and, if you want a DSO estimate, credit sales for a recent period and the number of days that period covers.</t>
  </si>
  <si>
    <t xml:space="preserve">2. List each customer name once in the customer list on the Inputs sheet, spelled exactly as it appears in the invoice list. The Summary sheet uses these names.</t>
  </si>
  <si>
    <t xml:space="preserve">3. On the Invoices sheet enter one row per invoice: customer, invoice number, invoice date, due date, invoice amount and amount paid to date. Columns G to J calculate and must not be typed over.</t>
  </si>
  <si>
    <t xml:space="preserve">4. Read the Summary sheet for totals by aging bucket, percent of total, totals by customer and the DSO estimate.</t>
  </si>
  <si>
    <t xml:space="preserve">5. Check that every line in the Checks block on the Summary sheet reads zero and the final line reads TRUE. A non-zero duplicate or missing-customer count points to a row to fix.</t>
  </si>
  <si>
    <t xml:space="preserve">Definitions and conventions</t>
  </si>
  <si>
    <t xml:space="preserve">Days outstanding is the as-of date less the invoice date. Days past due is the as-of date less the due date, floored at zero.</t>
  </si>
  <si>
    <t xml:space="preserve">Buckets are based on days past due: Current (not yet due), 1 to 30, 31 to 60, 61 to 90 and Over 90. Fully paid invoices are labelled Paid and carry nothing. Overpaid invoices show as Credit balance so that totals still tie.</t>
  </si>
  <si>
    <t xml:space="preserve">DSO estimate is total receivables outstanding divided by credit sales for the period, multiplied by the days in the period. It reads n.a. if no sales figure is entered.</t>
  </si>
  <si>
    <t xml:space="preserve">Blue font marks inputs. Black font marks formulas. The invoice list holds 300 rows; if you need more, insert rows above the last formula row so the summary ranges expand.</t>
  </si>
  <si>
    <t xml:space="preserve">The workbook opens with sample data so you can see how it works. Replace every blue cell with your own figures before use.</t>
  </si>
  <si>
    <t xml:space="preserve">Inputs</t>
  </si>
  <si>
    <t xml:space="preserve">SAMPLE DATA: every blue cell below is an illustrative input. Replace with your own figures before use.</t>
  </si>
  <si>
    <t xml:space="preserve">General assumptions</t>
  </si>
  <si>
    <t xml:space="preserve">Value</t>
  </si>
  <si>
    <t xml:space="preserve">Notes</t>
  </si>
  <si>
    <t xml:space="preserve">Company name</t>
  </si>
  <si>
    <t xml:space="preserve">Sample Co (sample data)</t>
  </si>
  <si>
    <t xml:space="preserve">Currency</t>
  </si>
  <si>
    <t xml:space="preserve">CAD</t>
  </si>
  <si>
    <t xml:space="preserve">Three-letter code, shown in the report headers</t>
  </si>
  <si>
    <t xml:space="preserve">Units</t>
  </si>
  <si>
    <t xml:space="preserve">whole units</t>
  </si>
  <si>
    <t xml:space="preserve">For example: whole units, or thousands</t>
  </si>
  <si>
    <t xml:space="preserve">As-of date</t>
  </si>
  <si>
    <t xml:space="preserve">Aging is measured at this date</t>
  </si>
  <si>
    <t xml:space="preserve">Credit sales for the DSO period (optional)</t>
  </si>
  <si>
    <t xml:space="preserve">Leave blank if not available; DSO then reads n.a.</t>
  </si>
  <si>
    <t xml:space="preserve">Days in the DSO period</t>
  </si>
  <si>
    <t xml:space="preserve">The number of days the sales figure covers, for example 90 or 365</t>
  </si>
  <si>
    <t xml:space="preserve">Customer list for the summary (one name per row, spelled exactly as in the invoice list)</t>
  </si>
  <si>
    <t xml:space="preserve">Northwind Traders</t>
  </si>
  <si>
    <t xml:space="preserve">Harbourview Logistics</t>
  </si>
  <si>
    <t xml:space="preserve">Maple Ridge Dental</t>
  </si>
  <si>
    <t xml:space="preserve">Cedar Point Manufacturing</t>
  </si>
  <si>
    <t xml:space="preserve">Lakeshore Hospitality</t>
  </si>
  <si>
    <t xml:space="preserve">Summit Analytics</t>
  </si>
  <si>
    <t xml:space="preserve">Invoice list</t>
  </si>
  <si>
    <t xml:space="preserve">Customer</t>
  </si>
  <si>
    <t xml:space="preserve">Invoice number</t>
  </si>
  <si>
    <t xml:space="preserve">Invoice date</t>
  </si>
  <si>
    <t xml:space="preserve">Due date</t>
  </si>
  <si>
    <t xml:space="preserve">Days outstanding</t>
  </si>
  <si>
    <t xml:space="preserve">Days past due</t>
  </si>
  <si>
    <t xml:space="preserve">Aging bucket</t>
  </si>
  <si>
    <t xml:space="preserve">INV-1041</t>
  </si>
  <si>
    <t xml:space="preserve">INV-1078</t>
  </si>
  <si>
    <t xml:space="preserve">INV-1112</t>
  </si>
  <si>
    <t xml:space="preserve">INV-1052</t>
  </si>
  <si>
    <t xml:space="preserve">INV-1090</t>
  </si>
  <si>
    <t xml:space="preserve">INV-1105</t>
  </si>
  <si>
    <t xml:space="preserve">INV-1033</t>
  </si>
  <si>
    <t xml:space="preserve">INV-1099</t>
  </si>
  <si>
    <t xml:space="preserve">INV-1118</t>
  </si>
  <si>
    <t xml:space="preserve">INV-1060</t>
  </si>
  <si>
    <t xml:space="preserve">INV-1084</t>
  </si>
  <si>
    <t xml:space="preserve">INV-1115</t>
  </si>
  <si>
    <t xml:space="preserve">INV-1069</t>
  </si>
  <si>
    <t xml:space="preserve">INV-1108</t>
  </si>
  <si>
    <t xml:space="preserve">INV-1095</t>
  </si>
  <si>
    <t xml:space="preserve">INV-1120</t>
  </si>
  <si>
    <t xml:space="preserve">INV-1046</t>
  </si>
  <si>
    <t xml:space="preserve">Receivables aging summary</t>
  </si>
  <si>
    <t xml:space="preserve">% of total</t>
  </si>
  <si>
    <t xml:space="preserve">Number of invoices</t>
  </si>
  <si>
    <t xml:space="preserve">Current</t>
  </si>
  <si>
    <t xml:space="preserve">1 to 30</t>
  </si>
  <si>
    <t xml:space="preserve">31 to 60</t>
  </si>
  <si>
    <t xml:space="preserve">61 to 90</t>
  </si>
  <si>
    <t xml:space="preserve">Over 90</t>
  </si>
  <si>
    <t xml:space="preserve">Credit balance</t>
  </si>
  <si>
    <t xml:space="preserve">Total receivables</t>
  </si>
  <si>
    <t xml:space="preserve">Key metrics</t>
  </si>
  <si>
    <t xml:space="preserve">Total receivables outstanding</t>
  </si>
  <si>
    <t xml:space="preserve">Past due (1 to 30 days and older)</t>
  </si>
  <si>
    <t xml:space="preserve">Past due as % of total</t>
  </si>
  <si>
    <t xml:space="preserve">Open invoices (amount outstanding above zero)</t>
  </si>
  <si>
    <t xml:space="preserve">DSO estimate (days)</t>
  </si>
  <si>
    <t xml:space="preserve">Total</t>
  </si>
  <si>
    <t xml:space="preserve">Customers not in the list above</t>
  </si>
  <si>
    <t xml:space="preserve">Checks (each line should be zero, final line TRUE)</t>
  </si>
  <si>
    <t xml:space="preserve">Bucket total less the sum of amount outstanding on the Invoices sheet</t>
  </si>
  <si>
    <t xml:space="preserve">Customer table total less bucket total</t>
  </si>
  <si>
    <t xml:space="preserve">Customer table bucket columns less bucket table amounts</t>
  </si>
  <si>
    <t xml:space="preserve">Invoice rows with an amount but no customer name</t>
  </si>
  <si>
    <t xml:space="preserve">Invoice rows sharing an invoice number with another row</t>
  </si>
  <si>
    <t xml:space="preserve">Invoices with a due date earlier than the invoice date</t>
  </si>
  <si>
    <t xml:space="preserve">All checks pass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</si>
</sst>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-mmm\-yyyy"/>
    <numFmt numFmtId="166" formatCode="#,##0;\(#,##0\);\-"/>
    <numFmt numFmtId="167" formatCode="0"/>
    <numFmt numFmtId="168" formatCode="0.0%;\(0.0%\);\-"/>
    <numFmt numFmtId="169" formatCode="#,##0.0;\(#,##0.0\);\-"/>
    <numFmt numFmtId="170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80808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14</v>
      </c>
    </row>
    <row r="2" customFormat="false" ht="15" hidden="false" customHeight="false" outlineLevel="0" collapsed="false">
      <c r="A2" s="3" t="s">
        <v>15</v>
      </c>
    </row>
    <row r="4" customFormat="false" ht="15" hidden="false" customHeight="false" outlineLevel="0" collapsed="false">
      <c r="A4" s="4" t="s">
        <v>16</v>
      </c>
      <c r="B4" s="5" t="s">
        <v>17</v>
      </c>
      <c r="C4" s="6" t="s">
        <v>18</v>
      </c>
    </row>
    <row r="5" customFormat="false" ht="15" hidden="false" customHeight="false" outlineLevel="0" collapsed="false">
      <c r="A5" s="2" t="s">
        <v>19</v>
      </c>
      <c r="B5" s="7" t="s">
        <v>20</v>
      </c>
    </row>
    <row r="6" customFormat="false" ht="15" hidden="false" customHeight="false" outlineLevel="0" collapsed="false">
      <c r="A6" s="2" t="s">
        <v>21</v>
      </c>
      <c r="B6" s="7" t="s">
        <v>22</v>
      </c>
      <c r="C6" s="2" t="s">
        <v>23</v>
      </c>
    </row>
    <row r="7" customFormat="false" ht="15" hidden="false" customHeight="false" outlineLevel="0" collapsed="false">
      <c r="A7" s="2" t="s">
        <v>24</v>
      </c>
      <c r="B7" s="7" t="s">
        <v>25</v>
      </c>
      <c r="C7" s="2" t="s">
        <v>26</v>
      </c>
    </row>
    <row r="8" customFormat="false" ht="15" hidden="false" customHeight="false" outlineLevel="0" collapsed="false">
      <c r="A8" s="2" t="s">
        <v>27</v>
      </c>
      <c r="B8" s="8" t="n">
        <v>46280</v>
      </c>
      <c r="C8" s="2" t="s">
        <v>28</v>
      </c>
    </row>
    <row r="9" customFormat="false" ht="15" hidden="false" customHeight="false" outlineLevel="0" collapsed="false">
      <c r="A9" s="2" t="s">
        <v>29</v>
      </c>
      <c r="B9" s="9" t="n">
        <v>1850000</v>
      </c>
      <c r="C9" s="2" t="s">
        <v>30</v>
      </c>
    </row>
    <row r="10" customFormat="false" ht="15" hidden="false" customHeight="false" outlineLevel="0" collapsed="false">
      <c r="A10" s="2" t="s">
        <v>31</v>
      </c>
      <c r="B10" s="10" t="n">
        <v>90</v>
      </c>
      <c r="C10" s="2" t="s">
        <v>32</v>
      </c>
    </row>
    <row r="12" customFormat="false" ht="23.85" hidden="false" customHeight="false" outlineLevel="0" collapsed="false">
      <c r="A12" s="4" t="s">
        <v>33</v>
      </c>
    </row>
    <row r="13" customFormat="false" ht="15" hidden="false" customHeight="false" outlineLevel="0" collapsed="false">
      <c r="A13" s="11" t="s">
        <v>34</v>
      </c>
    </row>
    <row r="14" customFormat="false" ht="15" hidden="false" customHeight="false" outlineLevel="0" collapsed="false">
      <c r="A14" s="11" t="s">
        <v>35</v>
      </c>
    </row>
    <row r="15" customFormat="false" ht="15" hidden="false" customHeight="false" outlineLevel="0" collapsed="false">
      <c r="A15" s="11" t="s">
        <v>36</v>
      </c>
    </row>
    <row r="16" customFormat="false" ht="15" hidden="false" customHeight="false" outlineLevel="0" collapsed="false">
      <c r="A16" s="11" t="s">
        <v>37</v>
      </c>
    </row>
    <row r="17" customFormat="false" ht="15" hidden="false" customHeight="false" outlineLevel="0" collapsed="false">
      <c r="A17" s="11" t="s">
        <v>38</v>
      </c>
    </row>
    <row r="18" customFormat="false" ht="15" hidden="false" customHeight="false" outlineLevel="0" collapsed="false">
      <c r="A18" s="11" t="s">
        <v>39</v>
      </c>
    </row>
    <row r="19" customFormat="false" ht="15" hidden="false" customHeight="false" outlineLevel="0" collapsed="false">
      <c r="A19" s="11"/>
    </row>
    <row r="20" customFormat="false" ht="15" hidden="false" customHeight="false" outlineLevel="0" collapsed="false">
      <c r="A20" s="11"/>
    </row>
    <row r="21" customFormat="false" ht="15" hidden="false" customHeight="false" outlineLevel="0" collapsed="false">
      <c r="A21" s="11"/>
    </row>
    <row r="22" customFormat="false" ht="15" hidden="false" customHeight="false" outlineLevel="0" collapsed="false">
      <c r="A22" s="11"/>
    </row>
    <row r="23" customFormat="false" ht="15" hidden="false" customHeight="false" outlineLevel="0" collapsed="false">
      <c r="A23" s="11"/>
    </row>
    <row r="24" customFormat="false" ht="15" hidden="false" customHeight="false" outlineLevel="0" collapsed="false">
      <c r="A24" s="11"/>
    </row>
    <row r="25" customFormat="false" ht="15" hidden="false" customHeight="false" outlineLevel="0" collapsed="false">
      <c r="A25" s="11"/>
    </row>
    <row r="26" customFormat="false" ht="15" hidden="false" customHeight="false" outlineLevel="0" collapsed="false">
      <c r="A26" s="11"/>
    </row>
    <row r="27" customFormat="false" ht="15" hidden="false" customHeight="false" outlineLevel="0" collapsed="false">
      <c r="A27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15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16"/>
    <col collapsed="false" customWidth="true" hidden="false" outlineLevel="0" max="9" min="9" style="0" width="14"/>
    <col collapsed="false" customWidth="true" hidden="false" outlineLevel="0" max="10" min="10" style="0" width="16"/>
  </cols>
  <sheetData>
    <row r="1" customFormat="false" ht="15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tr">
        <f aca="false">Inputs!$B$5&amp;" | Amounts in "&amp;Inputs!$B$6&amp;", "&amp;Inputs!$B$7&amp;" | As of "&amp;TEXT(Inputs!$B$8,"dd mmm yyyy")&amp;" | Columns A to F are inputs (blue), G to J calculate (black)"</f>
        <v>Sample Co (sample data) | Amounts in CAD, whole units | As of 15 Sep 2026 | Columns A to F are inputs (blue), G to J calculate (black)</v>
      </c>
    </row>
    <row r="4" customFormat="false" ht="30" hidden="false" customHeight="true" outlineLevel="0" collapsed="false">
      <c r="A4" s="4" t="s">
        <v>41</v>
      </c>
      <c r="B4" s="4" t="s">
        <v>42</v>
      </c>
      <c r="C4" s="5" t="s">
        <v>43</v>
      </c>
      <c r="D4" s="5" t="s">
        <v>44</v>
      </c>
      <c r="E4" s="5" t="str">
        <f aca="false">"Invoice amount"&amp;" ("&amp;Inputs!$B$6&amp;")"</f>
        <v>Invoice amount (CAD)</v>
      </c>
      <c r="F4" s="5" t="str">
        <f aca="false">"Amount paid"&amp;" ("&amp;Inputs!$B$6&amp;")"</f>
        <v>Amount paid (CAD)</v>
      </c>
      <c r="G4" s="5" t="str">
        <f aca="false">"Amount outstanding"&amp;" ("&amp;Inputs!$B$6&amp;")"</f>
        <v>Amount outstanding (CAD)</v>
      </c>
      <c r="H4" s="5" t="s">
        <v>45</v>
      </c>
      <c r="I4" s="5" t="s">
        <v>46</v>
      </c>
      <c r="J4" s="5" t="s">
        <v>47</v>
      </c>
    </row>
    <row r="5" customFormat="false" ht="15" hidden="false" customHeight="false" outlineLevel="0" collapsed="false">
      <c r="A5" s="11" t="s">
        <v>34</v>
      </c>
      <c r="B5" s="11" t="s">
        <v>48</v>
      </c>
      <c r="C5" s="8" t="n">
        <v>46154</v>
      </c>
      <c r="D5" s="8" t="n">
        <v>46184</v>
      </c>
      <c r="E5" s="9" t="n">
        <v>48500</v>
      </c>
      <c r="F5" s="9" t="n">
        <v>0</v>
      </c>
      <c r="G5" s="12" t="n">
        <f aca="false">IF(E5="","",E5-F5)</f>
        <v>48500</v>
      </c>
      <c r="H5" s="13" t="n">
        <f aca="false">IF(C5="","",Inputs!$B$8-C5)</f>
        <v>126</v>
      </c>
      <c r="I5" s="13" t="n">
        <f aca="false">IF(D5="","",MAX(0,Inputs!$B$8-D5))</f>
        <v>96</v>
      </c>
      <c r="J5" s="14" t="str">
        <f aca="false">IF(G5="","",IF(G5&lt;0,"Credit balance",IF(G5=0,"Paid",IF(I5=0,"Current",IF(I5&lt;=30,"1 to 30",IF(I5&lt;=60,"31 to 60",IF(I5&lt;=90,"61 to 90","Over 90")))))))</f>
        <v>Over 90</v>
      </c>
    </row>
    <row r="6" customFormat="false" ht="15" hidden="false" customHeight="false" outlineLevel="0" collapsed="false">
      <c r="A6" s="11" t="s">
        <v>34</v>
      </c>
      <c r="B6" s="11" t="s">
        <v>49</v>
      </c>
      <c r="C6" s="8" t="n">
        <v>46206</v>
      </c>
      <c r="D6" s="8" t="n">
        <v>46236</v>
      </c>
      <c r="E6" s="9" t="n">
        <v>36200</v>
      </c>
      <c r="F6" s="9" t="n">
        <v>10000</v>
      </c>
      <c r="G6" s="12" t="n">
        <f aca="false">IF(E6="","",E6-F6)</f>
        <v>26200</v>
      </c>
      <c r="H6" s="13" t="n">
        <f aca="false">IF(C6="","",Inputs!$B$8-C6)</f>
        <v>74</v>
      </c>
      <c r="I6" s="13" t="n">
        <f aca="false">IF(D6="","",MAX(0,Inputs!$B$8-D6))</f>
        <v>44</v>
      </c>
      <c r="J6" s="14" t="str">
        <f aca="false">IF(G6="","",IF(G6&lt;0,"Credit balance",IF(G6=0,"Paid",IF(I6=0,"Current",IF(I6&lt;=30,"1 to 30",IF(I6&lt;=60,"31 to 60",IF(I6&lt;=90,"61 to 90","Over 90")))))))</f>
        <v>31 to 60</v>
      </c>
    </row>
    <row r="7" customFormat="false" ht="15" hidden="false" customHeight="false" outlineLevel="0" collapsed="false">
      <c r="A7" s="11" t="s">
        <v>34</v>
      </c>
      <c r="B7" s="11" t="s">
        <v>50</v>
      </c>
      <c r="C7" s="8" t="n">
        <v>46262</v>
      </c>
      <c r="D7" s="8" t="n">
        <v>46292</v>
      </c>
      <c r="E7" s="9" t="n">
        <v>41800</v>
      </c>
      <c r="F7" s="9" t="n">
        <v>0</v>
      </c>
      <c r="G7" s="12" t="n">
        <f aca="false">IF(E7="","",E7-F7)</f>
        <v>41800</v>
      </c>
      <c r="H7" s="13" t="n">
        <f aca="false">IF(C7="","",Inputs!$B$8-C7)</f>
        <v>18</v>
      </c>
      <c r="I7" s="13" t="n">
        <f aca="false">IF(D7="","",MAX(0,Inputs!$B$8-D7))</f>
        <v>0</v>
      </c>
      <c r="J7" s="14" t="str">
        <f aca="false">IF(G7="","",IF(G7&lt;0,"Credit balance",IF(G7=0,"Paid",IF(I7=0,"Current",IF(I7&lt;=30,"1 to 30",IF(I7&lt;=60,"31 to 60",IF(I7&lt;=90,"61 to 90","Over 90")))))))</f>
        <v>Current</v>
      </c>
    </row>
    <row r="8" customFormat="false" ht="15" hidden="false" customHeight="false" outlineLevel="0" collapsed="false">
      <c r="A8" s="11" t="s">
        <v>35</v>
      </c>
      <c r="B8" s="11" t="s">
        <v>51</v>
      </c>
      <c r="C8" s="8" t="n">
        <v>46175</v>
      </c>
      <c r="D8" s="8" t="n">
        <v>46205</v>
      </c>
      <c r="E8" s="9" t="n">
        <v>27400</v>
      </c>
      <c r="F8" s="9" t="n">
        <v>0</v>
      </c>
      <c r="G8" s="12" t="n">
        <f aca="false">IF(E8="","",E8-F8)</f>
        <v>27400</v>
      </c>
      <c r="H8" s="13" t="n">
        <f aca="false">IF(C8="","",Inputs!$B$8-C8)</f>
        <v>105</v>
      </c>
      <c r="I8" s="13" t="n">
        <f aca="false">IF(D8="","",MAX(0,Inputs!$B$8-D8))</f>
        <v>75</v>
      </c>
      <c r="J8" s="14" t="str">
        <f aca="false">IF(G8="","",IF(G8&lt;0,"Credit balance",IF(G8=0,"Paid",IF(I8=0,"Current",IF(I8&lt;=30,"1 to 30",IF(I8&lt;=60,"31 to 60",IF(I8&lt;=90,"61 to 90","Over 90")))))))</f>
        <v>61 to 90</v>
      </c>
    </row>
    <row r="9" customFormat="false" ht="15" hidden="false" customHeight="false" outlineLevel="0" collapsed="false">
      <c r="A9" s="11" t="s">
        <v>35</v>
      </c>
      <c r="B9" s="11" t="s">
        <v>52</v>
      </c>
      <c r="C9" s="8" t="n">
        <v>46223</v>
      </c>
      <c r="D9" s="8" t="n">
        <v>46253</v>
      </c>
      <c r="E9" s="9" t="n">
        <v>31900</v>
      </c>
      <c r="F9" s="9" t="n">
        <v>0</v>
      </c>
      <c r="G9" s="12" t="n">
        <f aca="false">IF(E9="","",E9-F9)</f>
        <v>31900</v>
      </c>
      <c r="H9" s="13" t="n">
        <f aca="false">IF(C9="","",Inputs!$B$8-C9)</f>
        <v>57</v>
      </c>
      <c r="I9" s="13" t="n">
        <f aca="false">IF(D9="","",MAX(0,Inputs!$B$8-D9))</f>
        <v>27</v>
      </c>
      <c r="J9" s="14" t="str">
        <f aca="false">IF(G9="","",IF(G9&lt;0,"Credit balance",IF(G9=0,"Paid",IF(I9=0,"Current",IF(I9&lt;=30,"1 to 30",IF(I9&lt;=60,"31 to 60",IF(I9&lt;=90,"61 to 90","Over 90")))))))</f>
        <v>1 to 30</v>
      </c>
    </row>
    <row r="10" customFormat="false" ht="15" hidden="false" customHeight="false" outlineLevel="0" collapsed="false">
      <c r="A10" s="11" t="s">
        <v>35</v>
      </c>
      <c r="B10" s="11" t="s">
        <v>53</v>
      </c>
      <c r="C10" s="8" t="n">
        <v>46248</v>
      </c>
      <c r="D10" s="8" t="n">
        <v>46278</v>
      </c>
      <c r="E10" s="9" t="n">
        <v>29600</v>
      </c>
      <c r="F10" s="9" t="n">
        <v>0</v>
      </c>
      <c r="G10" s="12" t="n">
        <f aca="false">IF(E10="","",E10-F10)</f>
        <v>29600</v>
      </c>
      <c r="H10" s="13" t="n">
        <f aca="false">IF(C10="","",Inputs!$B$8-C10)</f>
        <v>32</v>
      </c>
      <c r="I10" s="13" t="n">
        <f aca="false">IF(D10="","",MAX(0,Inputs!$B$8-D10))</f>
        <v>2</v>
      </c>
      <c r="J10" s="14" t="str">
        <f aca="false">IF(G10="","",IF(G10&lt;0,"Credit balance",IF(G10=0,"Paid",IF(I10=0,"Current",IF(I10&lt;=30,"1 to 30",IF(I10&lt;=60,"31 to 60",IF(I10&lt;=90,"61 to 90","Over 90")))))))</f>
        <v>1 to 30</v>
      </c>
    </row>
    <row r="11" customFormat="false" ht="15" hidden="false" customHeight="false" outlineLevel="0" collapsed="false">
      <c r="A11" s="11" t="s">
        <v>36</v>
      </c>
      <c r="B11" s="11" t="s">
        <v>54</v>
      </c>
      <c r="C11" s="8" t="n">
        <v>46133</v>
      </c>
      <c r="D11" s="8" t="n">
        <v>46163</v>
      </c>
      <c r="E11" s="9" t="n">
        <v>12750</v>
      </c>
      <c r="F11" s="9" t="n">
        <v>0</v>
      </c>
      <c r="G11" s="12" t="n">
        <f aca="false">IF(E11="","",E11-F11)</f>
        <v>12750</v>
      </c>
      <c r="H11" s="13" t="n">
        <f aca="false">IF(C11="","",Inputs!$B$8-C11)</f>
        <v>147</v>
      </c>
      <c r="I11" s="13" t="n">
        <f aca="false">IF(D11="","",MAX(0,Inputs!$B$8-D11))</f>
        <v>117</v>
      </c>
      <c r="J11" s="14" t="str">
        <f aca="false">IF(G11="","",IF(G11&lt;0,"Credit balance",IF(G11=0,"Paid",IF(I11=0,"Current",IF(I11&lt;=30,"1 to 30",IF(I11&lt;=60,"31 to 60",IF(I11&lt;=90,"61 to 90","Over 90")))))))</f>
        <v>Over 90</v>
      </c>
    </row>
    <row r="12" customFormat="false" ht="15" hidden="false" customHeight="false" outlineLevel="0" collapsed="false">
      <c r="A12" s="11" t="s">
        <v>36</v>
      </c>
      <c r="B12" s="11" t="s">
        <v>55</v>
      </c>
      <c r="C12" s="8" t="n">
        <v>46239</v>
      </c>
      <c r="D12" s="8" t="n">
        <v>46269</v>
      </c>
      <c r="E12" s="9" t="n">
        <v>14200</v>
      </c>
      <c r="F12" s="9" t="n">
        <v>14200</v>
      </c>
      <c r="G12" s="12" t="n">
        <f aca="false">IF(E12="","",E12-F12)</f>
        <v>0</v>
      </c>
      <c r="H12" s="13" t="n">
        <f aca="false">IF(C12="","",Inputs!$B$8-C12)</f>
        <v>41</v>
      </c>
      <c r="I12" s="13" t="n">
        <f aca="false">IF(D12="","",MAX(0,Inputs!$B$8-D12))</f>
        <v>11</v>
      </c>
      <c r="J12" s="14" t="str">
        <f aca="false">IF(G12="","",IF(G12&lt;0,"Credit balance",IF(G12=0,"Paid",IF(I12=0,"Current",IF(I12&lt;=30,"1 to 30",IF(I12&lt;=60,"31 to 60",IF(I12&lt;=90,"61 to 90","Over 90")))))))</f>
        <v>Paid</v>
      </c>
    </row>
    <row r="13" customFormat="false" ht="15" hidden="false" customHeight="false" outlineLevel="0" collapsed="false">
      <c r="A13" s="11" t="s">
        <v>36</v>
      </c>
      <c r="B13" s="11" t="s">
        <v>56</v>
      </c>
      <c r="C13" s="8" t="n">
        <v>46268</v>
      </c>
      <c r="D13" s="8" t="n">
        <v>46298</v>
      </c>
      <c r="E13" s="9" t="n">
        <v>13600</v>
      </c>
      <c r="F13" s="9" t="n">
        <v>0</v>
      </c>
      <c r="G13" s="12" t="n">
        <f aca="false">IF(E13="","",E13-F13)</f>
        <v>13600</v>
      </c>
      <c r="H13" s="13" t="n">
        <f aca="false">IF(C13="","",Inputs!$B$8-C13)</f>
        <v>12</v>
      </c>
      <c r="I13" s="13" t="n">
        <f aca="false">IF(D13="","",MAX(0,Inputs!$B$8-D13))</f>
        <v>0</v>
      </c>
      <c r="J13" s="14" t="str">
        <f aca="false">IF(G13="","",IF(G13&lt;0,"Credit balance",IF(G13=0,"Paid",IF(I13=0,"Current",IF(I13&lt;=30,"1 to 30",IF(I13&lt;=60,"31 to 60",IF(I13&lt;=90,"61 to 90","Over 90")))))))</f>
        <v>Current</v>
      </c>
    </row>
    <row r="14" customFormat="false" ht="15" hidden="false" customHeight="false" outlineLevel="0" collapsed="false">
      <c r="A14" s="11" t="s">
        <v>37</v>
      </c>
      <c r="B14" s="11" t="s">
        <v>57</v>
      </c>
      <c r="C14" s="8" t="n">
        <v>46191</v>
      </c>
      <c r="D14" s="8" t="n">
        <v>46221</v>
      </c>
      <c r="E14" s="9" t="n">
        <v>88000</v>
      </c>
      <c r="F14" s="9" t="n">
        <v>40000</v>
      </c>
      <c r="G14" s="12" t="n">
        <f aca="false">IF(E14="","",E14-F14)</f>
        <v>48000</v>
      </c>
      <c r="H14" s="13" t="n">
        <f aca="false">IF(C14="","",Inputs!$B$8-C14)</f>
        <v>89</v>
      </c>
      <c r="I14" s="13" t="n">
        <f aca="false">IF(D14="","",MAX(0,Inputs!$B$8-D14))</f>
        <v>59</v>
      </c>
      <c r="J14" s="14" t="str">
        <f aca="false">IF(G14="","",IF(G14&lt;0,"Credit balance",IF(G14=0,"Paid",IF(I14=0,"Current",IF(I14&lt;=30,"1 to 30",IF(I14&lt;=60,"31 to 60",IF(I14&lt;=90,"61 to 90","Over 90")))))))</f>
        <v>31 to 60</v>
      </c>
    </row>
    <row r="15" customFormat="false" ht="15" hidden="false" customHeight="false" outlineLevel="0" collapsed="false">
      <c r="A15" s="11" t="s">
        <v>37</v>
      </c>
      <c r="B15" s="11" t="s">
        <v>58</v>
      </c>
      <c r="C15" s="8" t="n">
        <v>46213</v>
      </c>
      <c r="D15" s="8" t="n">
        <v>46243</v>
      </c>
      <c r="E15" s="9" t="n">
        <v>64500</v>
      </c>
      <c r="F15" s="9" t="n">
        <v>0</v>
      </c>
      <c r="G15" s="12" t="n">
        <f aca="false">IF(E15="","",E15-F15)</f>
        <v>64500</v>
      </c>
      <c r="H15" s="13" t="n">
        <f aca="false">IF(C15="","",Inputs!$B$8-C15)</f>
        <v>67</v>
      </c>
      <c r="I15" s="13" t="n">
        <f aca="false">IF(D15="","",MAX(0,Inputs!$B$8-D15))</f>
        <v>37</v>
      </c>
      <c r="J15" s="14" t="str">
        <f aca="false">IF(G15="","",IF(G15&lt;0,"Credit balance",IF(G15=0,"Paid",IF(I15=0,"Current",IF(I15&lt;=30,"1 to 30",IF(I15&lt;=60,"31 to 60",IF(I15&lt;=90,"61 to 90","Over 90")))))))</f>
        <v>31 to 60</v>
      </c>
    </row>
    <row r="16" customFormat="false" ht="15" hidden="false" customHeight="false" outlineLevel="0" collapsed="false">
      <c r="A16" s="11" t="s">
        <v>37</v>
      </c>
      <c r="B16" s="11" t="s">
        <v>59</v>
      </c>
      <c r="C16" s="8" t="n">
        <v>46266</v>
      </c>
      <c r="D16" s="8" t="n">
        <v>46296</v>
      </c>
      <c r="E16" s="9" t="n">
        <v>71300</v>
      </c>
      <c r="F16" s="9" t="n">
        <v>0</v>
      </c>
      <c r="G16" s="12" t="n">
        <f aca="false">IF(E16="","",E16-F16)</f>
        <v>71300</v>
      </c>
      <c r="H16" s="13" t="n">
        <f aca="false">IF(C16="","",Inputs!$B$8-C16)</f>
        <v>14</v>
      </c>
      <c r="I16" s="13" t="n">
        <f aca="false">IF(D16="","",MAX(0,Inputs!$B$8-D16))</f>
        <v>0</v>
      </c>
      <c r="J16" s="14" t="str">
        <f aca="false">IF(G16="","",IF(G16&lt;0,"Credit balance",IF(G16=0,"Paid",IF(I16=0,"Current",IF(I16&lt;=30,"1 to 30",IF(I16&lt;=60,"31 to 60",IF(I16&lt;=90,"61 to 90","Over 90")))))))</f>
        <v>Current</v>
      </c>
    </row>
    <row r="17" customFormat="false" ht="15" hidden="false" customHeight="false" outlineLevel="0" collapsed="false">
      <c r="A17" s="11" t="s">
        <v>38</v>
      </c>
      <c r="B17" s="11" t="s">
        <v>60</v>
      </c>
      <c r="C17" s="8" t="n">
        <v>46198</v>
      </c>
      <c r="D17" s="8" t="n">
        <v>46228</v>
      </c>
      <c r="E17" s="9" t="n">
        <v>19800</v>
      </c>
      <c r="F17" s="9" t="n">
        <v>0</v>
      </c>
      <c r="G17" s="12" t="n">
        <f aca="false">IF(E17="","",E17-F17)</f>
        <v>19800</v>
      </c>
      <c r="H17" s="13" t="n">
        <f aca="false">IF(C17="","",Inputs!$B$8-C17)</f>
        <v>82</v>
      </c>
      <c r="I17" s="13" t="n">
        <f aca="false">IF(D17="","",MAX(0,Inputs!$B$8-D17))</f>
        <v>52</v>
      </c>
      <c r="J17" s="14" t="str">
        <f aca="false">IF(G17="","",IF(G17&lt;0,"Credit balance",IF(G17=0,"Paid",IF(I17=0,"Current",IF(I17&lt;=30,"1 to 30",IF(I17&lt;=60,"31 to 60",IF(I17&lt;=90,"61 to 90","Over 90")))))))</f>
        <v>31 to 60</v>
      </c>
    </row>
    <row r="18" customFormat="false" ht="15" hidden="false" customHeight="false" outlineLevel="0" collapsed="false">
      <c r="A18" s="11" t="s">
        <v>38</v>
      </c>
      <c r="B18" s="11" t="s">
        <v>61</v>
      </c>
      <c r="C18" s="8" t="n">
        <v>46254</v>
      </c>
      <c r="D18" s="8" t="n">
        <v>46284</v>
      </c>
      <c r="E18" s="9" t="n">
        <v>22400</v>
      </c>
      <c r="F18" s="9" t="n">
        <v>5000</v>
      </c>
      <c r="G18" s="12" t="n">
        <f aca="false">IF(E18="","",E18-F18)</f>
        <v>17400</v>
      </c>
      <c r="H18" s="13" t="n">
        <f aca="false">IF(C18="","",Inputs!$B$8-C18)</f>
        <v>26</v>
      </c>
      <c r="I18" s="13" t="n">
        <f aca="false">IF(D18="","",MAX(0,Inputs!$B$8-D18))</f>
        <v>0</v>
      </c>
      <c r="J18" s="14" t="str">
        <f aca="false">IF(G18="","",IF(G18&lt;0,"Credit balance",IF(G18=0,"Paid",IF(I18=0,"Current",IF(I18&lt;=30,"1 to 30",IF(I18&lt;=60,"31 to 60",IF(I18&lt;=90,"61 to 90","Over 90")))))))</f>
        <v>Current</v>
      </c>
    </row>
    <row r="19" customFormat="false" ht="15" hidden="false" customHeight="false" outlineLevel="0" collapsed="false">
      <c r="A19" s="11" t="s">
        <v>39</v>
      </c>
      <c r="B19" s="11" t="s">
        <v>62</v>
      </c>
      <c r="C19" s="8" t="n">
        <v>46232</v>
      </c>
      <c r="D19" s="8" t="n">
        <v>46262</v>
      </c>
      <c r="E19" s="9" t="n">
        <v>15900</v>
      </c>
      <c r="F19" s="9" t="n">
        <v>0</v>
      </c>
      <c r="G19" s="12" t="n">
        <f aca="false">IF(E19="","",E19-F19)</f>
        <v>15900</v>
      </c>
      <c r="H19" s="13" t="n">
        <f aca="false">IF(C19="","",Inputs!$B$8-C19)</f>
        <v>48</v>
      </c>
      <c r="I19" s="13" t="n">
        <f aca="false">IF(D19="","",MAX(0,Inputs!$B$8-D19))</f>
        <v>18</v>
      </c>
      <c r="J19" s="14" t="str">
        <f aca="false">IF(G19="","",IF(G19&lt;0,"Credit balance",IF(G19=0,"Paid",IF(I19=0,"Current",IF(I19&lt;=30,"1 to 30",IF(I19&lt;=60,"31 to 60",IF(I19&lt;=90,"61 to 90","Over 90")))))))</f>
        <v>1 to 30</v>
      </c>
    </row>
    <row r="20" customFormat="false" ht="15" hidden="false" customHeight="false" outlineLevel="0" collapsed="false">
      <c r="A20" s="11" t="s">
        <v>39</v>
      </c>
      <c r="B20" s="11" t="s">
        <v>63</v>
      </c>
      <c r="C20" s="8" t="n">
        <v>46273</v>
      </c>
      <c r="D20" s="8" t="n">
        <v>46303</v>
      </c>
      <c r="E20" s="9" t="n">
        <v>17250</v>
      </c>
      <c r="F20" s="9" t="n">
        <v>0</v>
      </c>
      <c r="G20" s="12" t="n">
        <f aca="false">IF(E20="","",E20-F20)</f>
        <v>17250</v>
      </c>
      <c r="H20" s="13" t="n">
        <f aca="false">IF(C20="","",Inputs!$B$8-C20)</f>
        <v>7</v>
      </c>
      <c r="I20" s="13" t="n">
        <f aca="false">IF(D20="","",MAX(0,Inputs!$B$8-D20))</f>
        <v>0</v>
      </c>
      <c r="J20" s="14" t="str">
        <f aca="false">IF(G20="","",IF(G20&lt;0,"Credit balance",IF(G20=0,"Paid",IF(I20=0,"Current",IF(I20&lt;=30,"1 to 30",IF(I20&lt;=60,"31 to 60",IF(I20&lt;=90,"61 to 90","Over 90")))))))</f>
        <v>Current</v>
      </c>
    </row>
    <row r="21" customFormat="false" ht="15" hidden="false" customHeight="false" outlineLevel="0" collapsed="false">
      <c r="A21" s="11" t="s">
        <v>39</v>
      </c>
      <c r="B21" s="11" t="s">
        <v>64</v>
      </c>
      <c r="C21" s="8" t="n">
        <v>46168</v>
      </c>
      <c r="D21" s="8" t="n">
        <v>46198</v>
      </c>
      <c r="E21" s="9" t="n">
        <v>9800</v>
      </c>
      <c r="F21" s="9" t="n">
        <v>0</v>
      </c>
      <c r="G21" s="12" t="n">
        <f aca="false">IF(E21="","",E21-F21)</f>
        <v>9800</v>
      </c>
      <c r="H21" s="13" t="n">
        <f aca="false">IF(C21="","",Inputs!$B$8-C21)</f>
        <v>112</v>
      </c>
      <c r="I21" s="13" t="n">
        <f aca="false">IF(D21="","",MAX(0,Inputs!$B$8-D21))</f>
        <v>82</v>
      </c>
      <c r="J21" s="14" t="str">
        <f aca="false">IF(G21="","",IF(G21&lt;0,"Credit balance",IF(G21=0,"Paid",IF(I21=0,"Current",IF(I21&lt;=30,"1 to 30",IF(I21&lt;=60,"31 to 60",IF(I21&lt;=90,"61 to 90","Over 90")))))))</f>
        <v>61 to 90</v>
      </c>
    </row>
    <row r="22" customFormat="false" ht="15" hidden="false" customHeight="false" outlineLevel="0" collapsed="false">
      <c r="A22" s="11"/>
      <c r="B22" s="11"/>
      <c r="C22" s="8"/>
      <c r="D22" s="8"/>
      <c r="E22" s="9"/>
      <c r="F22" s="9"/>
      <c r="G22" s="12" t="str">
        <f aca="false">IF(E22="","",E22-F22)</f>
        <v/>
      </c>
      <c r="H22" s="13" t="str">
        <f aca="false">IF(C22="","",Inputs!$B$8-C22)</f>
        <v/>
      </c>
      <c r="I22" s="13" t="str">
        <f aca="false">IF(D22="","",MAX(0,Inputs!$B$8-D22))</f>
        <v/>
      </c>
      <c r="J22" s="14" t="str">
        <f aca="false">IF(G22="","",IF(G22&lt;0,"Credit balance",IF(G22=0,"Paid",IF(I22=0,"Current",IF(I22&lt;=30,"1 to 30",IF(I22&lt;=60,"31 to 60",IF(I22&lt;=90,"61 to 90","Over 90")))))))</f>
        <v/>
      </c>
    </row>
    <row r="23" customFormat="false" ht="15" hidden="false" customHeight="false" outlineLevel="0" collapsed="false">
      <c r="A23" s="11"/>
      <c r="B23" s="11"/>
      <c r="C23" s="8"/>
      <c r="D23" s="8"/>
      <c r="E23" s="9"/>
      <c r="F23" s="9"/>
      <c r="G23" s="12" t="str">
        <f aca="false">IF(E23="","",E23-F23)</f>
        <v/>
      </c>
      <c r="H23" s="13" t="str">
        <f aca="false">IF(C23="","",Inputs!$B$8-C23)</f>
        <v/>
      </c>
      <c r="I23" s="13" t="str">
        <f aca="false">IF(D23="","",MAX(0,Inputs!$B$8-D23))</f>
        <v/>
      </c>
      <c r="J23" s="14" t="str">
        <f aca="false">IF(G23="","",IF(G23&lt;0,"Credit balance",IF(G23=0,"Paid",IF(I23=0,"Current",IF(I23&lt;=30,"1 to 30",IF(I23&lt;=60,"31 to 60",IF(I23&lt;=90,"61 to 90","Over 90")))))))</f>
        <v/>
      </c>
    </row>
    <row r="24" customFormat="false" ht="15" hidden="false" customHeight="false" outlineLevel="0" collapsed="false">
      <c r="A24" s="11"/>
      <c r="B24" s="11"/>
      <c r="C24" s="8"/>
      <c r="D24" s="8"/>
      <c r="E24" s="9"/>
      <c r="F24" s="9"/>
      <c r="G24" s="12" t="str">
        <f aca="false">IF(E24="","",E24-F24)</f>
        <v/>
      </c>
      <c r="H24" s="13" t="str">
        <f aca="false">IF(C24="","",Inputs!$B$8-C24)</f>
        <v/>
      </c>
      <c r="I24" s="13" t="str">
        <f aca="false">IF(D24="","",MAX(0,Inputs!$B$8-D24))</f>
        <v/>
      </c>
      <c r="J24" s="14" t="str">
        <f aca="false">IF(G24="","",IF(G24&lt;0,"Credit balance",IF(G24=0,"Paid",IF(I24=0,"Current",IF(I24&lt;=30,"1 to 30",IF(I24&lt;=60,"31 to 60",IF(I24&lt;=90,"61 to 90","Over 90")))))))</f>
        <v/>
      </c>
    </row>
    <row r="25" customFormat="false" ht="15" hidden="false" customHeight="false" outlineLevel="0" collapsed="false">
      <c r="A25" s="11"/>
      <c r="B25" s="11"/>
      <c r="C25" s="8"/>
      <c r="D25" s="8"/>
      <c r="E25" s="9"/>
      <c r="F25" s="9"/>
      <c r="G25" s="12" t="str">
        <f aca="false">IF(E25="","",E25-F25)</f>
        <v/>
      </c>
      <c r="H25" s="13" t="str">
        <f aca="false">IF(C25="","",Inputs!$B$8-C25)</f>
        <v/>
      </c>
      <c r="I25" s="13" t="str">
        <f aca="false">IF(D25="","",MAX(0,Inputs!$B$8-D25))</f>
        <v/>
      </c>
      <c r="J25" s="14" t="str">
        <f aca="false">IF(G25="","",IF(G25&lt;0,"Credit balance",IF(G25=0,"Paid",IF(I25=0,"Current",IF(I25&lt;=30,"1 to 30",IF(I25&lt;=60,"31 to 60",IF(I25&lt;=90,"61 to 90","Over 90")))))))</f>
        <v/>
      </c>
    </row>
    <row r="26" customFormat="false" ht="15" hidden="false" customHeight="false" outlineLevel="0" collapsed="false">
      <c r="A26" s="11"/>
      <c r="B26" s="11"/>
      <c r="C26" s="8"/>
      <c r="D26" s="8"/>
      <c r="E26" s="9"/>
      <c r="F26" s="9"/>
      <c r="G26" s="12" t="str">
        <f aca="false">IF(E26="","",E26-F26)</f>
        <v/>
      </c>
      <c r="H26" s="13" t="str">
        <f aca="false">IF(C26="","",Inputs!$B$8-C26)</f>
        <v/>
      </c>
      <c r="I26" s="13" t="str">
        <f aca="false">IF(D26="","",MAX(0,Inputs!$B$8-D26))</f>
        <v/>
      </c>
      <c r="J26" s="14" t="str">
        <f aca="false">IF(G26="","",IF(G26&lt;0,"Credit balance",IF(G26=0,"Paid",IF(I26=0,"Current",IF(I26&lt;=30,"1 to 30",IF(I26&lt;=60,"31 to 60",IF(I26&lt;=90,"61 to 90","Over 90")))))))</f>
        <v/>
      </c>
    </row>
    <row r="27" customFormat="false" ht="15" hidden="false" customHeight="false" outlineLevel="0" collapsed="false">
      <c r="A27" s="11"/>
      <c r="B27" s="11"/>
      <c r="C27" s="8"/>
      <c r="D27" s="8"/>
      <c r="E27" s="9"/>
      <c r="F27" s="9"/>
      <c r="G27" s="12" t="str">
        <f aca="false">IF(E27="","",E27-F27)</f>
        <v/>
      </c>
      <c r="H27" s="13" t="str">
        <f aca="false">IF(C27="","",Inputs!$B$8-C27)</f>
        <v/>
      </c>
      <c r="I27" s="13" t="str">
        <f aca="false">IF(D27="","",MAX(0,Inputs!$B$8-D27))</f>
        <v/>
      </c>
      <c r="J27" s="14" t="str">
        <f aca="false">IF(G27="","",IF(G27&lt;0,"Credit balance",IF(G27=0,"Paid",IF(I27=0,"Current",IF(I27&lt;=30,"1 to 30",IF(I27&lt;=60,"31 to 60",IF(I27&lt;=90,"61 to 90","Over 90")))))))</f>
        <v/>
      </c>
    </row>
    <row r="28" customFormat="false" ht="15" hidden="false" customHeight="false" outlineLevel="0" collapsed="false">
      <c r="A28" s="11"/>
      <c r="B28" s="11"/>
      <c r="C28" s="8"/>
      <c r="D28" s="8"/>
      <c r="E28" s="9"/>
      <c r="F28" s="9"/>
      <c r="G28" s="12" t="str">
        <f aca="false">IF(E28="","",E28-F28)</f>
        <v/>
      </c>
      <c r="H28" s="13" t="str">
        <f aca="false">IF(C28="","",Inputs!$B$8-C28)</f>
        <v/>
      </c>
      <c r="I28" s="13" t="str">
        <f aca="false">IF(D28="","",MAX(0,Inputs!$B$8-D28))</f>
        <v/>
      </c>
      <c r="J28" s="14" t="str">
        <f aca="false">IF(G28="","",IF(G28&lt;0,"Credit balance",IF(G28=0,"Paid",IF(I28=0,"Current",IF(I28&lt;=30,"1 to 30",IF(I28&lt;=60,"31 to 60",IF(I28&lt;=90,"61 to 90","Over 90")))))))</f>
        <v/>
      </c>
    </row>
    <row r="29" customFormat="false" ht="15" hidden="false" customHeight="false" outlineLevel="0" collapsed="false">
      <c r="A29" s="11"/>
      <c r="B29" s="11"/>
      <c r="C29" s="8"/>
      <c r="D29" s="8"/>
      <c r="E29" s="9"/>
      <c r="F29" s="9"/>
      <c r="G29" s="12" t="str">
        <f aca="false">IF(E29="","",E29-F29)</f>
        <v/>
      </c>
      <c r="H29" s="13" t="str">
        <f aca="false">IF(C29="","",Inputs!$B$8-C29)</f>
        <v/>
      </c>
      <c r="I29" s="13" t="str">
        <f aca="false">IF(D29="","",MAX(0,Inputs!$B$8-D29))</f>
        <v/>
      </c>
      <c r="J29" s="14" t="str">
        <f aca="false">IF(G29="","",IF(G29&lt;0,"Credit balance",IF(G29=0,"Paid",IF(I29=0,"Current",IF(I29&lt;=30,"1 to 30",IF(I29&lt;=60,"31 to 60",IF(I29&lt;=90,"61 to 90","Over 90")))))))</f>
        <v/>
      </c>
    </row>
    <row r="30" customFormat="false" ht="15" hidden="false" customHeight="false" outlineLevel="0" collapsed="false">
      <c r="A30" s="11"/>
      <c r="B30" s="11"/>
      <c r="C30" s="8"/>
      <c r="D30" s="8"/>
      <c r="E30" s="9"/>
      <c r="F30" s="9"/>
      <c r="G30" s="12" t="str">
        <f aca="false">IF(E30="","",E30-F30)</f>
        <v/>
      </c>
      <c r="H30" s="13" t="str">
        <f aca="false">IF(C30="","",Inputs!$B$8-C30)</f>
        <v/>
      </c>
      <c r="I30" s="13" t="str">
        <f aca="false">IF(D30="","",MAX(0,Inputs!$B$8-D30))</f>
        <v/>
      </c>
      <c r="J30" s="14" t="str">
        <f aca="false">IF(G30="","",IF(G30&lt;0,"Credit balance",IF(G30=0,"Paid",IF(I30=0,"Current",IF(I30&lt;=30,"1 to 30",IF(I30&lt;=60,"31 to 60",IF(I30&lt;=90,"61 to 90","Over 90")))))))</f>
        <v/>
      </c>
    </row>
    <row r="31" customFormat="false" ht="15" hidden="false" customHeight="false" outlineLevel="0" collapsed="false">
      <c r="A31" s="11"/>
      <c r="B31" s="11"/>
      <c r="C31" s="8"/>
      <c r="D31" s="8"/>
      <c r="E31" s="9"/>
      <c r="F31" s="9"/>
      <c r="G31" s="12" t="str">
        <f aca="false">IF(E31="","",E31-F31)</f>
        <v/>
      </c>
      <c r="H31" s="13" t="str">
        <f aca="false">IF(C31="","",Inputs!$B$8-C31)</f>
        <v/>
      </c>
      <c r="I31" s="13" t="str">
        <f aca="false">IF(D31="","",MAX(0,Inputs!$B$8-D31))</f>
        <v/>
      </c>
      <c r="J31" s="14" t="str">
        <f aca="false">IF(G31="","",IF(G31&lt;0,"Credit balance",IF(G31=0,"Paid",IF(I31=0,"Current",IF(I31&lt;=30,"1 to 30",IF(I31&lt;=60,"31 to 60",IF(I31&lt;=90,"61 to 90","Over 90")))))))</f>
        <v/>
      </c>
    </row>
    <row r="32" customFormat="false" ht="15" hidden="false" customHeight="false" outlineLevel="0" collapsed="false">
      <c r="A32" s="11"/>
      <c r="B32" s="11"/>
      <c r="C32" s="8"/>
      <c r="D32" s="8"/>
      <c r="E32" s="9"/>
      <c r="F32" s="9"/>
      <c r="G32" s="12" t="str">
        <f aca="false">IF(E32="","",E32-F32)</f>
        <v/>
      </c>
      <c r="H32" s="13" t="str">
        <f aca="false">IF(C32="","",Inputs!$B$8-C32)</f>
        <v/>
      </c>
      <c r="I32" s="13" t="str">
        <f aca="false">IF(D32="","",MAX(0,Inputs!$B$8-D32))</f>
        <v/>
      </c>
      <c r="J32" s="14" t="str">
        <f aca="false">IF(G32="","",IF(G32&lt;0,"Credit balance",IF(G32=0,"Paid",IF(I32=0,"Current",IF(I32&lt;=30,"1 to 30",IF(I32&lt;=60,"31 to 60",IF(I32&lt;=90,"61 to 90","Over 90")))))))</f>
        <v/>
      </c>
    </row>
    <row r="33" customFormat="false" ht="15" hidden="false" customHeight="false" outlineLevel="0" collapsed="false">
      <c r="A33" s="11"/>
      <c r="B33" s="11"/>
      <c r="C33" s="8"/>
      <c r="D33" s="8"/>
      <c r="E33" s="9"/>
      <c r="F33" s="9"/>
      <c r="G33" s="12" t="str">
        <f aca="false">IF(E33="","",E33-F33)</f>
        <v/>
      </c>
      <c r="H33" s="13" t="str">
        <f aca="false">IF(C33="","",Inputs!$B$8-C33)</f>
        <v/>
      </c>
      <c r="I33" s="13" t="str">
        <f aca="false">IF(D33="","",MAX(0,Inputs!$B$8-D33))</f>
        <v/>
      </c>
      <c r="J33" s="14" t="str">
        <f aca="false">IF(G33="","",IF(G33&lt;0,"Credit balance",IF(G33=0,"Paid",IF(I33=0,"Current",IF(I33&lt;=30,"1 to 30",IF(I33&lt;=60,"31 to 60",IF(I33&lt;=90,"61 to 90","Over 90")))))))</f>
        <v/>
      </c>
    </row>
    <row r="34" customFormat="false" ht="15" hidden="false" customHeight="false" outlineLevel="0" collapsed="false">
      <c r="A34" s="11"/>
      <c r="B34" s="11"/>
      <c r="C34" s="8"/>
      <c r="D34" s="8"/>
      <c r="E34" s="9"/>
      <c r="F34" s="9"/>
      <c r="G34" s="12" t="str">
        <f aca="false">IF(E34="","",E34-F34)</f>
        <v/>
      </c>
      <c r="H34" s="13" t="str">
        <f aca="false">IF(C34="","",Inputs!$B$8-C34)</f>
        <v/>
      </c>
      <c r="I34" s="13" t="str">
        <f aca="false">IF(D34="","",MAX(0,Inputs!$B$8-D34))</f>
        <v/>
      </c>
      <c r="J34" s="14" t="str">
        <f aca="false">IF(G34="","",IF(G34&lt;0,"Credit balance",IF(G34=0,"Paid",IF(I34=0,"Current",IF(I34&lt;=30,"1 to 30",IF(I34&lt;=60,"31 to 60",IF(I34&lt;=90,"61 to 90","Over 90")))))))</f>
        <v/>
      </c>
    </row>
    <row r="35" customFormat="false" ht="15" hidden="false" customHeight="false" outlineLevel="0" collapsed="false">
      <c r="A35" s="11"/>
      <c r="B35" s="11"/>
      <c r="C35" s="8"/>
      <c r="D35" s="8"/>
      <c r="E35" s="9"/>
      <c r="F35" s="9"/>
      <c r="G35" s="12" t="str">
        <f aca="false">IF(E35="","",E35-F35)</f>
        <v/>
      </c>
      <c r="H35" s="13" t="str">
        <f aca="false">IF(C35="","",Inputs!$B$8-C35)</f>
        <v/>
      </c>
      <c r="I35" s="13" t="str">
        <f aca="false">IF(D35="","",MAX(0,Inputs!$B$8-D35))</f>
        <v/>
      </c>
      <c r="J35" s="14" t="str">
        <f aca="false">IF(G35="","",IF(G35&lt;0,"Credit balance",IF(G35=0,"Paid",IF(I35=0,"Current",IF(I35&lt;=30,"1 to 30",IF(I35&lt;=60,"31 to 60",IF(I35&lt;=90,"61 to 90","Over 90")))))))</f>
        <v/>
      </c>
    </row>
    <row r="36" customFormat="false" ht="15" hidden="false" customHeight="false" outlineLevel="0" collapsed="false">
      <c r="A36" s="11"/>
      <c r="B36" s="11"/>
      <c r="C36" s="8"/>
      <c r="D36" s="8"/>
      <c r="E36" s="9"/>
      <c r="F36" s="9"/>
      <c r="G36" s="12" t="str">
        <f aca="false">IF(E36="","",E36-F36)</f>
        <v/>
      </c>
      <c r="H36" s="13" t="str">
        <f aca="false">IF(C36="","",Inputs!$B$8-C36)</f>
        <v/>
      </c>
      <c r="I36" s="13" t="str">
        <f aca="false">IF(D36="","",MAX(0,Inputs!$B$8-D36))</f>
        <v/>
      </c>
      <c r="J36" s="14" t="str">
        <f aca="false">IF(G36="","",IF(G36&lt;0,"Credit balance",IF(G36=0,"Paid",IF(I36=0,"Current",IF(I36&lt;=30,"1 to 30",IF(I36&lt;=60,"31 to 60",IF(I36&lt;=90,"61 to 90","Over 90")))))))</f>
        <v/>
      </c>
    </row>
    <row r="37" customFormat="false" ht="15" hidden="false" customHeight="false" outlineLevel="0" collapsed="false">
      <c r="A37" s="11"/>
      <c r="B37" s="11"/>
      <c r="C37" s="8"/>
      <c r="D37" s="8"/>
      <c r="E37" s="9"/>
      <c r="F37" s="9"/>
      <c r="G37" s="12" t="str">
        <f aca="false">IF(E37="","",E37-F37)</f>
        <v/>
      </c>
      <c r="H37" s="13" t="str">
        <f aca="false">IF(C37="","",Inputs!$B$8-C37)</f>
        <v/>
      </c>
      <c r="I37" s="13" t="str">
        <f aca="false">IF(D37="","",MAX(0,Inputs!$B$8-D37))</f>
        <v/>
      </c>
      <c r="J37" s="14" t="str">
        <f aca="false">IF(G37="","",IF(G37&lt;0,"Credit balance",IF(G37=0,"Paid",IF(I37=0,"Current",IF(I37&lt;=30,"1 to 30",IF(I37&lt;=60,"31 to 60",IF(I37&lt;=90,"61 to 90","Over 90")))))))</f>
        <v/>
      </c>
    </row>
    <row r="38" customFormat="false" ht="15" hidden="false" customHeight="false" outlineLevel="0" collapsed="false">
      <c r="A38" s="11"/>
      <c r="B38" s="11"/>
      <c r="C38" s="8"/>
      <c r="D38" s="8"/>
      <c r="E38" s="9"/>
      <c r="F38" s="9"/>
      <c r="G38" s="12" t="str">
        <f aca="false">IF(E38="","",E38-F38)</f>
        <v/>
      </c>
      <c r="H38" s="13" t="str">
        <f aca="false">IF(C38="","",Inputs!$B$8-C38)</f>
        <v/>
      </c>
      <c r="I38" s="13" t="str">
        <f aca="false">IF(D38="","",MAX(0,Inputs!$B$8-D38))</f>
        <v/>
      </c>
      <c r="J38" s="14" t="str">
        <f aca="false">IF(G38="","",IF(G38&lt;0,"Credit balance",IF(G38=0,"Paid",IF(I38=0,"Current",IF(I38&lt;=30,"1 to 30",IF(I38&lt;=60,"31 to 60",IF(I38&lt;=90,"61 to 90","Over 90")))))))</f>
        <v/>
      </c>
    </row>
    <row r="39" customFormat="false" ht="15" hidden="false" customHeight="false" outlineLevel="0" collapsed="false">
      <c r="A39" s="11"/>
      <c r="B39" s="11"/>
      <c r="C39" s="8"/>
      <c r="D39" s="8"/>
      <c r="E39" s="9"/>
      <c r="F39" s="9"/>
      <c r="G39" s="12" t="str">
        <f aca="false">IF(E39="","",E39-F39)</f>
        <v/>
      </c>
      <c r="H39" s="13" t="str">
        <f aca="false">IF(C39="","",Inputs!$B$8-C39)</f>
        <v/>
      </c>
      <c r="I39" s="13" t="str">
        <f aca="false">IF(D39="","",MAX(0,Inputs!$B$8-D39))</f>
        <v/>
      </c>
      <c r="J39" s="14" t="str">
        <f aca="false">IF(G39="","",IF(G39&lt;0,"Credit balance",IF(G39=0,"Paid",IF(I39=0,"Current",IF(I39&lt;=30,"1 to 30",IF(I39&lt;=60,"31 to 60",IF(I39&lt;=90,"61 to 90","Over 90")))))))</f>
        <v/>
      </c>
    </row>
    <row r="40" customFormat="false" ht="15" hidden="false" customHeight="false" outlineLevel="0" collapsed="false">
      <c r="A40" s="11"/>
      <c r="B40" s="11"/>
      <c r="C40" s="8"/>
      <c r="D40" s="8"/>
      <c r="E40" s="9"/>
      <c r="F40" s="9"/>
      <c r="G40" s="12" t="str">
        <f aca="false">IF(E40="","",E40-F40)</f>
        <v/>
      </c>
      <c r="H40" s="13" t="str">
        <f aca="false">IF(C40="","",Inputs!$B$8-C40)</f>
        <v/>
      </c>
      <c r="I40" s="13" t="str">
        <f aca="false">IF(D40="","",MAX(0,Inputs!$B$8-D40))</f>
        <v/>
      </c>
      <c r="J40" s="14" t="str">
        <f aca="false">IF(G40="","",IF(G40&lt;0,"Credit balance",IF(G40=0,"Paid",IF(I40=0,"Current",IF(I40&lt;=30,"1 to 30",IF(I40&lt;=60,"31 to 60",IF(I40&lt;=90,"61 to 90","Over 90")))))))</f>
        <v/>
      </c>
    </row>
    <row r="41" customFormat="false" ht="15" hidden="false" customHeight="false" outlineLevel="0" collapsed="false">
      <c r="A41" s="11"/>
      <c r="B41" s="11"/>
      <c r="C41" s="8"/>
      <c r="D41" s="8"/>
      <c r="E41" s="9"/>
      <c r="F41" s="9"/>
      <c r="G41" s="12" t="str">
        <f aca="false">IF(E41="","",E41-F41)</f>
        <v/>
      </c>
      <c r="H41" s="13" t="str">
        <f aca="false">IF(C41="","",Inputs!$B$8-C41)</f>
        <v/>
      </c>
      <c r="I41" s="13" t="str">
        <f aca="false">IF(D41="","",MAX(0,Inputs!$B$8-D41))</f>
        <v/>
      </c>
      <c r="J41" s="14" t="str">
        <f aca="false">IF(G41="","",IF(G41&lt;0,"Credit balance",IF(G41=0,"Paid",IF(I41=0,"Current",IF(I41&lt;=30,"1 to 30",IF(I41&lt;=60,"31 to 60",IF(I41&lt;=90,"61 to 90","Over 90")))))))</f>
        <v/>
      </c>
    </row>
    <row r="42" customFormat="false" ht="15" hidden="false" customHeight="false" outlineLevel="0" collapsed="false">
      <c r="A42" s="11"/>
      <c r="B42" s="11"/>
      <c r="C42" s="8"/>
      <c r="D42" s="8"/>
      <c r="E42" s="9"/>
      <c r="F42" s="9"/>
      <c r="G42" s="12" t="str">
        <f aca="false">IF(E42="","",E42-F42)</f>
        <v/>
      </c>
      <c r="H42" s="13" t="str">
        <f aca="false">IF(C42="","",Inputs!$B$8-C42)</f>
        <v/>
      </c>
      <c r="I42" s="13" t="str">
        <f aca="false">IF(D42="","",MAX(0,Inputs!$B$8-D42))</f>
        <v/>
      </c>
      <c r="J42" s="14" t="str">
        <f aca="false">IF(G42="","",IF(G42&lt;0,"Credit balance",IF(G42=0,"Paid",IF(I42=0,"Current",IF(I42&lt;=30,"1 to 30",IF(I42&lt;=60,"31 to 60",IF(I42&lt;=90,"61 to 90","Over 90")))))))</f>
        <v/>
      </c>
    </row>
    <row r="43" customFormat="false" ht="15" hidden="false" customHeight="false" outlineLevel="0" collapsed="false">
      <c r="A43" s="11"/>
      <c r="B43" s="11"/>
      <c r="C43" s="8"/>
      <c r="D43" s="8"/>
      <c r="E43" s="9"/>
      <c r="F43" s="9"/>
      <c r="G43" s="12" t="str">
        <f aca="false">IF(E43="","",E43-F43)</f>
        <v/>
      </c>
      <c r="H43" s="13" t="str">
        <f aca="false">IF(C43="","",Inputs!$B$8-C43)</f>
        <v/>
      </c>
      <c r="I43" s="13" t="str">
        <f aca="false">IF(D43="","",MAX(0,Inputs!$B$8-D43))</f>
        <v/>
      </c>
      <c r="J43" s="14" t="str">
        <f aca="false">IF(G43="","",IF(G43&lt;0,"Credit balance",IF(G43=0,"Paid",IF(I43=0,"Current",IF(I43&lt;=30,"1 to 30",IF(I43&lt;=60,"31 to 60",IF(I43&lt;=90,"61 to 90","Over 90")))))))</f>
        <v/>
      </c>
    </row>
    <row r="44" customFormat="false" ht="15" hidden="false" customHeight="false" outlineLevel="0" collapsed="false">
      <c r="A44" s="11"/>
      <c r="B44" s="11"/>
      <c r="C44" s="8"/>
      <c r="D44" s="8"/>
      <c r="E44" s="9"/>
      <c r="F44" s="9"/>
      <c r="G44" s="12" t="str">
        <f aca="false">IF(E44="","",E44-F44)</f>
        <v/>
      </c>
      <c r="H44" s="13" t="str">
        <f aca="false">IF(C44="","",Inputs!$B$8-C44)</f>
        <v/>
      </c>
      <c r="I44" s="13" t="str">
        <f aca="false">IF(D44="","",MAX(0,Inputs!$B$8-D44))</f>
        <v/>
      </c>
      <c r="J44" s="14" t="str">
        <f aca="false">IF(G44="","",IF(G44&lt;0,"Credit balance",IF(G44=0,"Paid",IF(I44=0,"Current",IF(I44&lt;=30,"1 to 30",IF(I44&lt;=60,"31 to 60",IF(I44&lt;=90,"61 to 90","Over 90")))))))</f>
        <v/>
      </c>
    </row>
    <row r="45" customFormat="false" ht="15" hidden="false" customHeight="false" outlineLevel="0" collapsed="false">
      <c r="A45" s="11"/>
      <c r="B45" s="11"/>
      <c r="C45" s="8"/>
      <c r="D45" s="8"/>
      <c r="E45" s="9"/>
      <c r="F45" s="9"/>
      <c r="G45" s="12" t="str">
        <f aca="false">IF(E45="","",E45-F45)</f>
        <v/>
      </c>
      <c r="H45" s="13" t="str">
        <f aca="false">IF(C45="","",Inputs!$B$8-C45)</f>
        <v/>
      </c>
      <c r="I45" s="13" t="str">
        <f aca="false">IF(D45="","",MAX(0,Inputs!$B$8-D45))</f>
        <v/>
      </c>
      <c r="J45" s="14" t="str">
        <f aca="false">IF(G45="","",IF(G45&lt;0,"Credit balance",IF(G45=0,"Paid",IF(I45=0,"Current",IF(I45&lt;=30,"1 to 30",IF(I45&lt;=60,"31 to 60",IF(I45&lt;=90,"61 to 90","Over 90")))))))</f>
        <v/>
      </c>
    </row>
    <row r="46" customFormat="false" ht="15" hidden="false" customHeight="false" outlineLevel="0" collapsed="false">
      <c r="A46" s="11"/>
      <c r="B46" s="11"/>
      <c r="C46" s="8"/>
      <c r="D46" s="8"/>
      <c r="E46" s="9"/>
      <c r="F46" s="9"/>
      <c r="G46" s="12" t="str">
        <f aca="false">IF(E46="","",E46-F46)</f>
        <v/>
      </c>
      <c r="H46" s="13" t="str">
        <f aca="false">IF(C46="","",Inputs!$B$8-C46)</f>
        <v/>
      </c>
      <c r="I46" s="13" t="str">
        <f aca="false">IF(D46="","",MAX(0,Inputs!$B$8-D46))</f>
        <v/>
      </c>
      <c r="J46" s="14" t="str">
        <f aca="false">IF(G46="","",IF(G46&lt;0,"Credit balance",IF(G46=0,"Paid",IF(I46=0,"Current",IF(I46&lt;=30,"1 to 30",IF(I46&lt;=60,"31 to 60",IF(I46&lt;=90,"61 to 90","Over 90")))))))</f>
        <v/>
      </c>
    </row>
    <row r="47" customFormat="false" ht="15" hidden="false" customHeight="false" outlineLevel="0" collapsed="false">
      <c r="A47" s="11"/>
      <c r="B47" s="11"/>
      <c r="C47" s="8"/>
      <c r="D47" s="8"/>
      <c r="E47" s="9"/>
      <c r="F47" s="9"/>
      <c r="G47" s="12" t="str">
        <f aca="false">IF(E47="","",E47-F47)</f>
        <v/>
      </c>
      <c r="H47" s="13" t="str">
        <f aca="false">IF(C47="","",Inputs!$B$8-C47)</f>
        <v/>
      </c>
      <c r="I47" s="13" t="str">
        <f aca="false">IF(D47="","",MAX(0,Inputs!$B$8-D47))</f>
        <v/>
      </c>
      <c r="J47" s="14" t="str">
        <f aca="false">IF(G47="","",IF(G47&lt;0,"Credit balance",IF(G47=0,"Paid",IF(I47=0,"Current",IF(I47&lt;=30,"1 to 30",IF(I47&lt;=60,"31 to 60",IF(I47&lt;=90,"61 to 90","Over 90")))))))</f>
        <v/>
      </c>
    </row>
    <row r="48" customFormat="false" ht="15" hidden="false" customHeight="false" outlineLevel="0" collapsed="false">
      <c r="A48" s="11"/>
      <c r="B48" s="11"/>
      <c r="C48" s="8"/>
      <c r="D48" s="8"/>
      <c r="E48" s="9"/>
      <c r="F48" s="9"/>
      <c r="G48" s="12" t="str">
        <f aca="false">IF(E48="","",E48-F48)</f>
        <v/>
      </c>
      <c r="H48" s="13" t="str">
        <f aca="false">IF(C48="","",Inputs!$B$8-C48)</f>
        <v/>
      </c>
      <c r="I48" s="13" t="str">
        <f aca="false">IF(D48="","",MAX(0,Inputs!$B$8-D48))</f>
        <v/>
      </c>
      <c r="J48" s="14" t="str">
        <f aca="false">IF(G48="","",IF(G48&lt;0,"Credit balance",IF(G48=0,"Paid",IF(I48=0,"Current",IF(I48&lt;=30,"1 to 30",IF(I48&lt;=60,"31 to 60",IF(I48&lt;=90,"61 to 90","Over 90")))))))</f>
        <v/>
      </c>
    </row>
    <row r="49" customFormat="false" ht="15" hidden="false" customHeight="false" outlineLevel="0" collapsed="false">
      <c r="A49" s="11"/>
      <c r="B49" s="11"/>
      <c r="C49" s="8"/>
      <c r="D49" s="8"/>
      <c r="E49" s="9"/>
      <c r="F49" s="9"/>
      <c r="G49" s="12" t="str">
        <f aca="false">IF(E49="","",E49-F49)</f>
        <v/>
      </c>
      <c r="H49" s="13" t="str">
        <f aca="false">IF(C49="","",Inputs!$B$8-C49)</f>
        <v/>
      </c>
      <c r="I49" s="13" t="str">
        <f aca="false">IF(D49="","",MAX(0,Inputs!$B$8-D49))</f>
        <v/>
      </c>
      <c r="J49" s="14" t="str">
        <f aca="false">IF(G49="","",IF(G49&lt;0,"Credit balance",IF(G49=0,"Paid",IF(I49=0,"Current",IF(I49&lt;=30,"1 to 30",IF(I49&lt;=60,"31 to 60",IF(I49&lt;=90,"61 to 90","Over 90")))))))</f>
        <v/>
      </c>
    </row>
    <row r="50" customFormat="false" ht="15" hidden="false" customHeight="false" outlineLevel="0" collapsed="false">
      <c r="A50" s="11"/>
      <c r="B50" s="11"/>
      <c r="C50" s="8"/>
      <c r="D50" s="8"/>
      <c r="E50" s="9"/>
      <c r="F50" s="9"/>
      <c r="G50" s="12" t="str">
        <f aca="false">IF(E50="","",E50-F50)</f>
        <v/>
      </c>
      <c r="H50" s="13" t="str">
        <f aca="false">IF(C50="","",Inputs!$B$8-C50)</f>
        <v/>
      </c>
      <c r="I50" s="13" t="str">
        <f aca="false">IF(D50="","",MAX(0,Inputs!$B$8-D50))</f>
        <v/>
      </c>
      <c r="J50" s="14" t="str">
        <f aca="false">IF(G50="","",IF(G50&lt;0,"Credit balance",IF(G50=0,"Paid",IF(I50=0,"Current",IF(I50&lt;=30,"1 to 30",IF(I50&lt;=60,"31 to 60",IF(I50&lt;=90,"61 to 90","Over 90")))))))</f>
        <v/>
      </c>
    </row>
    <row r="51" customFormat="false" ht="15" hidden="false" customHeight="false" outlineLevel="0" collapsed="false">
      <c r="A51" s="11"/>
      <c r="B51" s="11"/>
      <c r="C51" s="8"/>
      <c r="D51" s="8"/>
      <c r="E51" s="9"/>
      <c r="F51" s="9"/>
      <c r="G51" s="12" t="str">
        <f aca="false">IF(E51="","",E51-F51)</f>
        <v/>
      </c>
      <c r="H51" s="13" t="str">
        <f aca="false">IF(C51="","",Inputs!$B$8-C51)</f>
        <v/>
      </c>
      <c r="I51" s="13" t="str">
        <f aca="false">IF(D51="","",MAX(0,Inputs!$B$8-D51))</f>
        <v/>
      </c>
      <c r="J51" s="14" t="str">
        <f aca="false">IF(G51="","",IF(G51&lt;0,"Credit balance",IF(G51=0,"Paid",IF(I51=0,"Current",IF(I51&lt;=30,"1 to 30",IF(I51&lt;=60,"31 to 60",IF(I51&lt;=90,"61 to 90","Over 90")))))))</f>
        <v/>
      </c>
    </row>
    <row r="52" customFormat="false" ht="15" hidden="false" customHeight="false" outlineLevel="0" collapsed="false">
      <c r="A52" s="11"/>
      <c r="B52" s="11"/>
      <c r="C52" s="8"/>
      <c r="D52" s="8"/>
      <c r="E52" s="9"/>
      <c r="F52" s="9"/>
      <c r="G52" s="12" t="str">
        <f aca="false">IF(E52="","",E52-F52)</f>
        <v/>
      </c>
      <c r="H52" s="13" t="str">
        <f aca="false">IF(C52="","",Inputs!$B$8-C52)</f>
        <v/>
      </c>
      <c r="I52" s="13" t="str">
        <f aca="false">IF(D52="","",MAX(0,Inputs!$B$8-D52))</f>
        <v/>
      </c>
      <c r="J52" s="14" t="str">
        <f aca="false">IF(G52="","",IF(G52&lt;0,"Credit balance",IF(G52=0,"Paid",IF(I52=0,"Current",IF(I52&lt;=30,"1 to 30",IF(I52&lt;=60,"31 to 60",IF(I52&lt;=90,"61 to 90","Over 90")))))))</f>
        <v/>
      </c>
    </row>
    <row r="53" customFormat="false" ht="15" hidden="false" customHeight="false" outlineLevel="0" collapsed="false">
      <c r="A53" s="11"/>
      <c r="B53" s="11"/>
      <c r="C53" s="8"/>
      <c r="D53" s="8"/>
      <c r="E53" s="9"/>
      <c r="F53" s="9"/>
      <c r="G53" s="12" t="str">
        <f aca="false">IF(E53="","",E53-F53)</f>
        <v/>
      </c>
      <c r="H53" s="13" t="str">
        <f aca="false">IF(C53="","",Inputs!$B$8-C53)</f>
        <v/>
      </c>
      <c r="I53" s="13" t="str">
        <f aca="false">IF(D53="","",MAX(0,Inputs!$B$8-D53))</f>
        <v/>
      </c>
      <c r="J53" s="14" t="str">
        <f aca="false">IF(G53="","",IF(G53&lt;0,"Credit balance",IF(G53=0,"Paid",IF(I53=0,"Current",IF(I53&lt;=30,"1 to 30",IF(I53&lt;=60,"31 to 60",IF(I53&lt;=90,"61 to 90","Over 90")))))))</f>
        <v/>
      </c>
    </row>
    <row r="54" customFormat="false" ht="15" hidden="false" customHeight="false" outlineLevel="0" collapsed="false">
      <c r="A54" s="11"/>
      <c r="B54" s="11"/>
      <c r="C54" s="8"/>
      <c r="D54" s="8"/>
      <c r="E54" s="9"/>
      <c r="F54" s="9"/>
      <c r="G54" s="12" t="str">
        <f aca="false">IF(E54="","",E54-F54)</f>
        <v/>
      </c>
      <c r="H54" s="13" t="str">
        <f aca="false">IF(C54="","",Inputs!$B$8-C54)</f>
        <v/>
      </c>
      <c r="I54" s="13" t="str">
        <f aca="false">IF(D54="","",MAX(0,Inputs!$B$8-D54))</f>
        <v/>
      </c>
      <c r="J54" s="14" t="str">
        <f aca="false">IF(G54="","",IF(G54&lt;0,"Credit balance",IF(G54=0,"Paid",IF(I54=0,"Current",IF(I54&lt;=30,"1 to 30",IF(I54&lt;=60,"31 to 60",IF(I54&lt;=90,"61 to 90","Over 90")))))))</f>
        <v/>
      </c>
    </row>
    <row r="55" customFormat="false" ht="15" hidden="false" customHeight="false" outlineLevel="0" collapsed="false">
      <c r="A55" s="11"/>
      <c r="B55" s="11"/>
      <c r="C55" s="8"/>
      <c r="D55" s="8"/>
      <c r="E55" s="9"/>
      <c r="F55" s="9"/>
      <c r="G55" s="12" t="str">
        <f aca="false">IF(E55="","",E55-F55)</f>
        <v/>
      </c>
      <c r="H55" s="13" t="str">
        <f aca="false">IF(C55="","",Inputs!$B$8-C55)</f>
        <v/>
      </c>
      <c r="I55" s="13" t="str">
        <f aca="false">IF(D55="","",MAX(0,Inputs!$B$8-D55))</f>
        <v/>
      </c>
      <c r="J55" s="14" t="str">
        <f aca="false">IF(G55="","",IF(G55&lt;0,"Credit balance",IF(G55=0,"Paid",IF(I55=0,"Current",IF(I55&lt;=30,"1 to 30",IF(I55&lt;=60,"31 to 60",IF(I55&lt;=90,"61 to 90","Over 90")))))))</f>
        <v/>
      </c>
    </row>
    <row r="56" customFormat="false" ht="15" hidden="false" customHeight="false" outlineLevel="0" collapsed="false">
      <c r="A56" s="11"/>
      <c r="B56" s="11"/>
      <c r="C56" s="8"/>
      <c r="D56" s="8"/>
      <c r="E56" s="9"/>
      <c r="F56" s="9"/>
      <c r="G56" s="12" t="str">
        <f aca="false">IF(E56="","",E56-F56)</f>
        <v/>
      </c>
      <c r="H56" s="13" t="str">
        <f aca="false">IF(C56="","",Inputs!$B$8-C56)</f>
        <v/>
      </c>
      <c r="I56" s="13" t="str">
        <f aca="false">IF(D56="","",MAX(0,Inputs!$B$8-D56))</f>
        <v/>
      </c>
      <c r="J56" s="14" t="str">
        <f aca="false">IF(G56="","",IF(G56&lt;0,"Credit balance",IF(G56=0,"Paid",IF(I56=0,"Current",IF(I56&lt;=30,"1 to 30",IF(I56&lt;=60,"31 to 60",IF(I56&lt;=90,"61 to 90","Over 90")))))))</f>
        <v/>
      </c>
    </row>
    <row r="57" customFormat="false" ht="15" hidden="false" customHeight="false" outlineLevel="0" collapsed="false">
      <c r="A57" s="11"/>
      <c r="B57" s="11"/>
      <c r="C57" s="8"/>
      <c r="D57" s="8"/>
      <c r="E57" s="9"/>
      <c r="F57" s="9"/>
      <c r="G57" s="12" t="str">
        <f aca="false">IF(E57="","",E57-F57)</f>
        <v/>
      </c>
      <c r="H57" s="13" t="str">
        <f aca="false">IF(C57="","",Inputs!$B$8-C57)</f>
        <v/>
      </c>
      <c r="I57" s="13" t="str">
        <f aca="false">IF(D57="","",MAX(0,Inputs!$B$8-D57))</f>
        <v/>
      </c>
      <c r="J57" s="14" t="str">
        <f aca="false">IF(G57="","",IF(G57&lt;0,"Credit balance",IF(G57=0,"Paid",IF(I57=0,"Current",IF(I57&lt;=30,"1 to 30",IF(I57&lt;=60,"31 to 60",IF(I57&lt;=90,"61 to 90","Over 90")))))))</f>
        <v/>
      </c>
    </row>
    <row r="58" customFormat="false" ht="15" hidden="false" customHeight="false" outlineLevel="0" collapsed="false">
      <c r="A58" s="11"/>
      <c r="B58" s="11"/>
      <c r="C58" s="8"/>
      <c r="D58" s="8"/>
      <c r="E58" s="9"/>
      <c r="F58" s="9"/>
      <c r="G58" s="12" t="str">
        <f aca="false">IF(E58="","",E58-F58)</f>
        <v/>
      </c>
      <c r="H58" s="13" t="str">
        <f aca="false">IF(C58="","",Inputs!$B$8-C58)</f>
        <v/>
      </c>
      <c r="I58" s="13" t="str">
        <f aca="false">IF(D58="","",MAX(0,Inputs!$B$8-D58))</f>
        <v/>
      </c>
      <c r="J58" s="14" t="str">
        <f aca="false">IF(G58="","",IF(G58&lt;0,"Credit balance",IF(G58=0,"Paid",IF(I58=0,"Current",IF(I58&lt;=30,"1 to 30",IF(I58&lt;=60,"31 to 60",IF(I58&lt;=90,"61 to 90","Over 90")))))))</f>
        <v/>
      </c>
    </row>
    <row r="59" customFormat="false" ht="15" hidden="false" customHeight="false" outlineLevel="0" collapsed="false">
      <c r="A59" s="11"/>
      <c r="B59" s="11"/>
      <c r="C59" s="8"/>
      <c r="D59" s="8"/>
      <c r="E59" s="9"/>
      <c r="F59" s="9"/>
      <c r="G59" s="12" t="str">
        <f aca="false">IF(E59="","",E59-F59)</f>
        <v/>
      </c>
      <c r="H59" s="13" t="str">
        <f aca="false">IF(C59="","",Inputs!$B$8-C59)</f>
        <v/>
      </c>
      <c r="I59" s="13" t="str">
        <f aca="false">IF(D59="","",MAX(0,Inputs!$B$8-D59))</f>
        <v/>
      </c>
      <c r="J59" s="14" t="str">
        <f aca="false">IF(G59="","",IF(G59&lt;0,"Credit balance",IF(G59=0,"Paid",IF(I59=0,"Current",IF(I59&lt;=30,"1 to 30",IF(I59&lt;=60,"31 to 60",IF(I59&lt;=90,"61 to 90","Over 90")))))))</f>
        <v/>
      </c>
    </row>
    <row r="60" customFormat="false" ht="15" hidden="false" customHeight="false" outlineLevel="0" collapsed="false">
      <c r="A60" s="11"/>
      <c r="B60" s="11"/>
      <c r="C60" s="8"/>
      <c r="D60" s="8"/>
      <c r="E60" s="9"/>
      <c r="F60" s="9"/>
      <c r="G60" s="12" t="str">
        <f aca="false">IF(E60="","",E60-F60)</f>
        <v/>
      </c>
      <c r="H60" s="13" t="str">
        <f aca="false">IF(C60="","",Inputs!$B$8-C60)</f>
        <v/>
      </c>
      <c r="I60" s="13" t="str">
        <f aca="false">IF(D60="","",MAX(0,Inputs!$B$8-D60))</f>
        <v/>
      </c>
      <c r="J60" s="14" t="str">
        <f aca="false">IF(G60="","",IF(G60&lt;0,"Credit balance",IF(G60=0,"Paid",IF(I60=0,"Current",IF(I60&lt;=30,"1 to 30",IF(I60&lt;=60,"31 to 60",IF(I60&lt;=90,"61 to 90","Over 90")))))))</f>
        <v/>
      </c>
    </row>
    <row r="61" customFormat="false" ht="15" hidden="false" customHeight="false" outlineLevel="0" collapsed="false">
      <c r="A61" s="11"/>
      <c r="B61" s="11"/>
      <c r="C61" s="8"/>
      <c r="D61" s="8"/>
      <c r="E61" s="9"/>
      <c r="F61" s="9"/>
      <c r="G61" s="12" t="str">
        <f aca="false">IF(E61="","",E61-F61)</f>
        <v/>
      </c>
      <c r="H61" s="13" t="str">
        <f aca="false">IF(C61="","",Inputs!$B$8-C61)</f>
        <v/>
      </c>
      <c r="I61" s="13" t="str">
        <f aca="false">IF(D61="","",MAX(0,Inputs!$B$8-D61))</f>
        <v/>
      </c>
      <c r="J61" s="14" t="str">
        <f aca="false">IF(G61="","",IF(G61&lt;0,"Credit balance",IF(G61=0,"Paid",IF(I61=0,"Current",IF(I61&lt;=30,"1 to 30",IF(I61&lt;=60,"31 to 60",IF(I61&lt;=90,"61 to 90","Over 90")))))))</f>
        <v/>
      </c>
    </row>
    <row r="62" customFormat="false" ht="15" hidden="false" customHeight="false" outlineLevel="0" collapsed="false">
      <c r="A62" s="11"/>
      <c r="B62" s="11"/>
      <c r="C62" s="8"/>
      <c r="D62" s="8"/>
      <c r="E62" s="9"/>
      <c r="F62" s="9"/>
      <c r="G62" s="12" t="str">
        <f aca="false">IF(E62="","",E62-F62)</f>
        <v/>
      </c>
      <c r="H62" s="13" t="str">
        <f aca="false">IF(C62="","",Inputs!$B$8-C62)</f>
        <v/>
      </c>
      <c r="I62" s="13" t="str">
        <f aca="false">IF(D62="","",MAX(0,Inputs!$B$8-D62))</f>
        <v/>
      </c>
      <c r="J62" s="14" t="str">
        <f aca="false">IF(G62="","",IF(G62&lt;0,"Credit balance",IF(G62=0,"Paid",IF(I62=0,"Current",IF(I62&lt;=30,"1 to 30",IF(I62&lt;=60,"31 to 60",IF(I62&lt;=90,"61 to 90","Over 90")))))))</f>
        <v/>
      </c>
    </row>
    <row r="63" customFormat="false" ht="15" hidden="false" customHeight="false" outlineLevel="0" collapsed="false">
      <c r="A63" s="11"/>
      <c r="B63" s="11"/>
      <c r="C63" s="8"/>
      <c r="D63" s="8"/>
      <c r="E63" s="9"/>
      <c r="F63" s="9"/>
      <c r="G63" s="12" t="str">
        <f aca="false">IF(E63="","",E63-F63)</f>
        <v/>
      </c>
      <c r="H63" s="13" t="str">
        <f aca="false">IF(C63="","",Inputs!$B$8-C63)</f>
        <v/>
      </c>
      <c r="I63" s="13" t="str">
        <f aca="false">IF(D63="","",MAX(0,Inputs!$B$8-D63))</f>
        <v/>
      </c>
      <c r="J63" s="14" t="str">
        <f aca="false">IF(G63="","",IF(G63&lt;0,"Credit balance",IF(G63=0,"Paid",IF(I63=0,"Current",IF(I63&lt;=30,"1 to 30",IF(I63&lt;=60,"31 to 60",IF(I63&lt;=90,"61 to 90","Over 90")))))))</f>
        <v/>
      </c>
    </row>
    <row r="64" customFormat="false" ht="15" hidden="false" customHeight="false" outlineLevel="0" collapsed="false">
      <c r="A64" s="11"/>
      <c r="B64" s="11"/>
      <c r="C64" s="8"/>
      <c r="D64" s="8"/>
      <c r="E64" s="9"/>
      <c r="F64" s="9"/>
      <c r="G64" s="12" t="str">
        <f aca="false">IF(E64="","",E64-F64)</f>
        <v/>
      </c>
      <c r="H64" s="13" t="str">
        <f aca="false">IF(C64="","",Inputs!$B$8-C64)</f>
        <v/>
      </c>
      <c r="I64" s="13" t="str">
        <f aca="false">IF(D64="","",MAX(0,Inputs!$B$8-D64))</f>
        <v/>
      </c>
      <c r="J64" s="14" t="str">
        <f aca="false">IF(G64="","",IF(G64&lt;0,"Credit balance",IF(G64=0,"Paid",IF(I64=0,"Current",IF(I64&lt;=30,"1 to 30",IF(I64&lt;=60,"31 to 60",IF(I64&lt;=90,"61 to 90","Over 90")))))))</f>
        <v/>
      </c>
    </row>
    <row r="65" customFormat="false" ht="15" hidden="false" customHeight="false" outlineLevel="0" collapsed="false">
      <c r="A65" s="11"/>
      <c r="B65" s="11"/>
      <c r="C65" s="8"/>
      <c r="D65" s="8"/>
      <c r="E65" s="9"/>
      <c r="F65" s="9"/>
      <c r="G65" s="12" t="str">
        <f aca="false">IF(E65="","",E65-F65)</f>
        <v/>
      </c>
      <c r="H65" s="13" t="str">
        <f aca="false">IF(C65="","",Inputs!$B$8-C65)</f>
        <v/>
      </c>
      <c r="I65" s="13" t="str">
        <f aca="false">IF(D65="","",MAX(0,Inputs!$B$8-D65))</f>
        <v/>
      </c>
      <c r="J65" s="14" t="str">
        <f aca="false">IF(G65="","",IF(G65&lt;0,"Credit balance",IF(G65=0,"Paid",IF(I65=0,"Current",IF(I65&lt;=30,"1 to 30",IF(I65&lt;=60,"31 to 60",IF(I65&lt;=90,"61 to 90","Over 90")))))))</f>
        <v/>
      </c>
    </row>
    <row r="66" customFormat="false" ht="15" hidden="false" customHeight="false" outlineLevel="0" collapsed="false">
      <c r="A66" s="11"/>
      <c r="B66" s="11"/>
      <c r="C66" s="8"/>
      <c r="D66" s="8"/>
      <c r="E66" s="9"/>
      <c r="F66" s="9"/>
      <c r="G66" s="12" t="str">
        <f aca="false">IF(E66="","",E66-F66)</f>
        <v/>
      </c>
      <c r="H66" s="13" t="str">
        <f aca="false">IF(C66="","",Inputs!$B$8-C66)</f>
        <v/>
      </c>
      <c r="I66" s="13" t="str">
        <f aca="false">IF(D66="","",MAX(0,Inputs!$B$8-D66))</f>
        <v/>
      </c>
      <c r="J66" s="14" t="str">
        <f aca="false">IF(G66="","",IF(G66&lt;0,"Credit balance",IF(G66=0,"Paid",IF(I66=0,"Current",IF(I66&lt;=30,"1 to 30",IF(I66&lt;=60,"31 to 60",IF(I66&lt;=90,"61 to 90","Over 90")))))))</f>
        <v/>
      </c>
    </row>
    <row r="67" customFormat="false" ht="15" hidden="false" customHeight="false" outlineLevel="0" collapsed="false">
      <c r="A67" s="11"/>
      <c r="B67" s="11"/>
      <c r="C67" s="8"/>
      <c r="D67" s="8"/>
      <c r="E67" s="9"/>
      <c r="F67" s="9"/>
      <c r="G67" s="12" t="str">
        <f aca="false">IF(E67="","",E67-F67)</f>
        <v/>
      </c>
      <c r="H67" s="13" t="str">
        <f aca="false">IF(C67="","",Inputs!$B$8-C67)</f>
        <v/>
      </c>
      <c r="I67" s="13" t="str">
        <f aca="false">IF(D67="","",MAX(0,Inputs!$B$8-D67))</f>
        <v/>
      </c>
      <c r="J67" s="14" t="str">
        <f aca="false">IF(G67="","",IF(G67&lt;0,"Credit balance",IF(G67=0,"Paid",IF(I67=0,"Current",IF(I67&lt;=30,"1 to 30",IF(I67&lt;=60,"31 to 60",IF(I67&lt;=90,"61 to 90","Over 90")))))))</f>
        <v/>
      </c>
    </row>
    <row r="68" customFormat="false" ht="15" hidden="false" customHeight="false" outlineLevel="0" collapsed="false">
      <c r="A68" s="11"/>
      <c r="B68" s="11"/>
      <c r="C68" s="8"/>
      <c r="D68" s="8"/>
      <c r="E68" s="9"/>
      <c r="F68" s="9"/>
      <c r="G68" s="12" t="str">
        <f aca="false">IF(E68="","",E68-F68)</f>
        <v/>
      </c>
      <c r="H68" s="13" t="str">
        <f aca="false">IF(C68="","",Inputs!$B$8-C68)</f>
        <v/>
      </c>
      <c r="I68" s="13" t="str">
        <f aca="false">IF(D68="","",MAX(0,Inputs!$B$8-D68))</f>
        <v/>
      </c>
      <c r="J68" s="14" t="str">
        <f aca="false">IF(G68="","",IF(G68&lt;0,"Credit balance",IF(G68=0,"Paid",IF(I68=0,"Current",IF(I68&lt;=30,"1 to 30",IF(I68&lt;=60,"31 to 60",IF(I68&lt;=90,"61 to 90","Over 90")))))))</f>
        <v/>
      </c>
    </row>
    <row r="69" customFormat="false" ht="15" hidden="false" customHeight="false" outlineLevel="0" collapsed="false">
      <c r="A69" s="11"/>
      <c r="B69" s="11"/>
      <c r="C69" s="8"/>
      <c r="D69" s="8"/>
      <c r="E69" s="9"/>
      <c r="F69" s="9"/>
      <c r="G69" s="12" t="str">
        <f aca="false">IF(E69="","",E69-F69)</f>
        <v/>
      </c>
      <c r="H69" s="13" t="str">
        <f aca="false">IF(C69="","",Inputs!$B$8-C69)</f>
        <v/>
      </c>
      <c r="I69" s="13" t="str">
        <f aca="false">IF(D69="","",MAX(0,Inputs!$B$8-D69))</f>
        <v/>
      </c>
      <c r="J69" s="14" t="str">
        <f aca="false">IF(G69="","",IF(G69&lt;0,"Credit balance",IF(G69=0,"Paid",IF(I69=0,"Current",IF(I69&lt;=30,"1 to 30",IF(I69&lt;=60,"31 to 60",IF(I69&lt;=90,"61 to 90","Over 90")))))))</f>
        <v/>
      </c>
    </row>
    <row r="70" customFormat="false" ht="15" hidden="false" customHeight="false" outlineLevel="0" collapsed="false">
      <c r="A70" s="11"/>
      <c r="B70" s="11"/>
      <c r="C70" s="8"/>
      <c r="D70" s="8"/>
      <c r="E70" s="9"/>
      <c r="F70" s="9"/>
      <c r="G70" s="12" t="str">
        <f aca="false">IF(E70="","",E70-F70)</f>
        <v/>
      </c>
      <c r="H70" s="13" t="str">
        <f aca="false">IF(C70="","",Inputs!$B$8-C70)</f>
        <v/>
      </c>
      <c r="I70" s="13" t="str">
        <f aca="false">IF(D70="","",MAX(0,Inputs!$B$8-D70))</f>
        <v/>
      </c>
      <c r="J70" s="14" t="str">
        <f aca="false">IF(G70="","",IF(G70&lt;0,"Credit balance",IF(G70=0,"Paid",IF(I70=0,"Current",IF(I70&lt;=30,"1 to 30",IF(I70&lt;=60,"31 to 60",IF(I70&lt;=90,"61 to 90","Over 90")))))))</f>
        <v/>
      </c>
    </row>
    <row r="71" customFormat="false" ht="15" hidden="false" customHeight="false" outlineLevel="0" collapsed="false">
      <c r="A71" s="11"/>
      <c r="B71" s="11"/>
      <c r="C71" s="8"/>
      <c r="D71" s="8"/>
      <c r="E71" s="9"/>
      <c r="F71" s="9"/>
      <c r="G71" s="12" t="str">
        <f aca="false">IF(E71="","",E71-F71)</f>
        <v/>
      </c>
      <c r="H71" s="13" t="str">
        <f aca="false">IF(C71="","",Inputs!$B$8-C71)</f>
        <v/>
      </c>
      <c r="I71" s="13" t="str">
        <f aca="false">IF(D71="","",MAX(0,Inputs!$B$8-D71))</f>
        <v/>
      </c>
      <c r="J71" s="14" t="str">
        <f aca="false">IF(G71="","",IF(G71&lt;0,"Credit balance",IF(G71=0,"Paid",IF(I71=0,"Current",IF(I71&lt;=30,"1 to 30",IF(I71&lt;=60,"31 to 60",IF(I71&lt;=90,"61 to 90","Over 90")))))))</f>
        <v/>
      </c>
    </row>
    <row r="72" customFormat="false" ht="15" hidden="false" customHeight="false" outlineLevel="0" collapsed="false">
      <c r="A72" s="11"/>
      <c r="B72" s="11"/>
      <c r="C72" s="8"/>
      <c r="D72" s="8"/>
      <c r="E72" s="9"/>
      <c r="F72" s="9"/>
      <c r="G72" s="12" t="str">
        <f aca="false">IF(E72="","",E72-F72)</f>
        <v/>
      </c>
      <c r="H72" s="13" t="str">
        <f aca="false">IF(C72="","",Inputs!$B$8-C72)</f>
        <v/>
      </c>
      <c r="I72" s="13" t="str">
        <f aca="false">IF(D72="","",MAX(0,Inputs!$B$8-D72))</f>
        <v/>
      </c>
      <c r="J72" s="14" t="str">
        <f aca="false">IF(G72="","",IF(G72&lt;0,"Credit balance",IF(G72=0,"Paid",IF(I72=0,"Current",IF(I72&lt;=30,"1 to 30",IF(I72&lt;=60,"31 to 60",IF(I72&lt;=90,"61 to 90","Over 90")))))))</f>
        <v/>
      </c>
    </row>
    <row r="73" customFormat="false" ht="15" hidden="false" customHeight="false" outlineLevel="0" collapsed="false">
      <c r="A73" s="11"/>
      <c r="B73" s="11"/>
      <c r="C73" s="8"/>
      <c r="D73" s="8"/>
      <c r="E73" s="9"/>
      <c r="F73" s="9"/>
      <c r="G73" s="12" t="str">
        <f aca="false">IF(E73="","",E73-F73)</f>
        <v/>
      </c>
      <c r="H73" s="13" t="str">
        <f aca="false">IF(C73="","",Inputs!$B$8-C73)</f>
        <v/>
      </c>
      <c r="I73" s="13" t="str">
        <f aca="false">IF(D73="","",MAX(0,Inputs!$B$8-D73))</f>
        <v/>
      </c>
      <c r="J73" s="14" t="str">
        <f aca="false">IF(G73="","",IF(G73&lt;0,"Credit balance",IF(G73=0,"Paid",IF(I73=0,"Current",IF(I73&lt;=30,"1 to 30",IF(I73&lt;=60,"31 to 60",IF(I73&lt;=90,"61 to 90","Over 90")))))))</f>
        <v/>
      </c>
    </row>
    <row r="74" customFormat="false" ht="15" hidden="false" customHeight="false" outlineLevel="0" collapsed="false">
      <c r="A74" s="11"/>
      <c r="B74" s="11"/>
      <c r="C74" s="8"/>
      <c r="D74" s="8"/>
      <c r="E74" s="9"/>
      <c r="F74" s="9"/>
      <c r="G74" s="12" t="str">
        <f aca="false">IF(E74="","",E74-F74)</f>
        <v/>
      </c>
      <c r="H74" s="13" t="str">
        <f aca="false">IF(C74="","",Inputs!$B$8-C74)</f>
        <v/>
      </c>
      <c r="I74" s="13" t="str">
        <f aca="false">IF(D74="","",MAX(0,Inputs!$B$8-D74))</f>
        <v/>
      </c>
      <c r="J74" s="14" t="str">
        <f aca="false">IF(G74="","",IF(G74&lt;0,"Credit balance",IF(G74=0,"Paid",IF(I74=0,"Current",IF(I74&lt;=30,"1 to 30",IF(I74&lt;=60,"31 to 60",IF(I74&lt;=90,"61 to 90","Over 90")))))))</f>
        <v/>
      </c>
    </row>
    <row r="75" customFormat="false" ht="15" hidden="false" customHeight="false" outlineLevel="0" collapsed="false">
      <c r="A75" s="11"/>
      <c r="B75" s="11"/>
      <c r="C75" s="8"/>
      <c r="D75" s="8"/>
      <c r="E75" s="9"/>
      <c r="F75" s="9"/>
      <c r="G75" s="12" t="str">
        <f aca="false">IF(E75="","",E75-F75)</f>
        <v/>
      </c>
      <c r="H75" s="13" t="str">
        <f aca="false">IF(C75="","",Inputs!$B$8-C75)</f>
        <v/>
      </c>
      <c r="I75" s="13" t="str">
        <f aca="false">IF(D75="","",MAX(0,Inputs!$B$8-D75))</f>
        <v/>
      </c>
      <c r="J75" s="14" t="str">
        <f aca="false">IF(G75="","",IF(G75&lt;0,"Credit balance",IF(G75=0,"Paid",IF(I75=0,"Current",IF(I75&lt;=30,"1 to 30",IF(I75&lt;=60,"31 to 60",IF(I75&lt;=90,"61 to 90","Over 90")))))))</f>
        <v/>
      </c>
    </row>
    <row r="76" customFormat="false" ht="15" hidden="false" customHeight="false" outlineLevel="0" collapsed="false">
      <c r="A76" s="11"/>
      <c r="B76" s="11"/>
      <c r="C76" s="8"/>
      <c r="D76" s="8"/>
      <c r="E76" s="9"/>
      <c r="F76" s="9"/>
      <c r="G76" s="12" t="str">
        <f aca="false">IF(E76="","",E76-F76)</f>
        <v/>
      </c>
      <c r="H76" s="13" t="str">
        <f aca="false">IF(C76="","",Inputs!$B$8-C76)</f>
        <v/>
      </c>
      <c r="I76" s="13" t="str">
        <f aca="false">IF(D76="","",MAX(0,Inputs!$B$8-D76))</f>
        <v/>
      </c>
      <c r="J76" s="14" t="str">
        <f aca="false">IF(G76="","",IF(G76&lt;0,"Credit balance",IF(G76=0,"Paid",IF(I76=0,"Current",IF(I76&lt;=30,"1 to 30",IF(I76&lt;=60,"31 to 60",IF(I76&lt;=90,"61 to 90","Over 90")))))))</f>
        <v/>
      </c>
    </row>
    <row r="77" customFormat="false" ht="15" hidden="false" customHeight="false" outlineLevel="0" collapsed="false">
      <c r="A77" s="11"/>
      <c r="B77" s="11"/>
      <c r="C77" s="8"/>
      <c r="D77" s="8"/>
      <c r="E77" s="9"/>
      <c r="F77" s="9"/>
      <c r="G77" s="12" t="str">
        <f aca="false">IF(E77="","",E77-F77)</f>
        <v/>
      </c>
      <c r="H77" s="13" t="str">
        <f aca="false">IF(C77="","",Inputs!$B$8-C77)</f>
        <v/>
      </c>
      <c r="I77" s="13" t="str">
        <f aca="false">IF(D77="","",MAX(0,Inputs!$B$8-D77))</f>
        <v/>
      </c>
      <c r="J77" s="14" t="str">
        <f aca="false">IF(G77="","",IF(G77&lt;0,"Credit balance",IF(G77=0,"Paid",IF(I77=0,"Current",IF(I77&lt;=30,"1 to 30",IF(I77&lt;=60,"31 to 60",IF(I77&lt;=90,"61 to 90","Over 90")))))))</f>
        <v/>
      </c>
    </row>
    <row r="78" customFormat="false" ht="15" hidden="false" customHeight="false" outlineLevel="0" collapsed="false">
      <c r="A78" s="11"/>
      <c r="B78" s="11"/>
      <c r="C78" s="8"/>
      <c r="D78" s="8"/>
      <c r="E78" s="9"/>
      <c r="F78" s="9"/>
      <c r="G78" s="12" t="str">
        <f aca="false">IF(E78="","",E78-F78)</f>
        <v/>
      </c>
      <c r="H78" s="13" t="str">
        <f aca="false">IF(C78="","",Inputs!$B$8-C78)</f>
        <v/>
      </c>
      <c r="I78" s="13" t="str">
        <f aca="false">IF(D78="","",MAX(0,Inputs!$B$8-D78))</f>
        <v/>
      </c>
      <c r="J78" s="14" t="str">
        <f aca="false">IF(G78="","",IF(G78&lt;0,"Credit balance",IF(G78=0,"Paid",IF(I78=0,"Current",IF(I78&lt;=30,"1 to 30",IF(I78&lt;=60,"31 to 60",IF(I78&lt;=90,"61 to 90","Over 90")))))))</f>
        <v/>
      </c>
    </row>
    <row r="79" customFormat="false" ht="15" hidden="false" customHeight="false" outlineLevel="0" collapsed="false">
      <c r="A79" s="11"/>
      <c r="B79" s="11"/>
      <c r="C79" s="8"/>
      <c r="D79" s="8"/>
      <c r="E79" s="9"/>
      <c r="F79" s="9"/>
      <c r="G79" s="12" t="str">
        <f aca="false">IF(E79="","",E79-F79)</f>
        <v/>
      </c>
      <c r="H79" s="13" t="str">
        <f aca="false">IF(C79="","",Inputs!$B$8-C79)</f>
        <v/>
      </c>
      <c r="I79" s="13" t="str">
        <f aca="false">IF(D79="","",MAX(0,Inputs!$B$8-D79))</f>
        <v/>
      </c>
      <c r="J79" s="14" t="str">
        <f aca="false">IF(G79="","",IF(G79&lt;0,"Credit balance",IF(G79=0,"Paid",IF(I79=0,"Current",IF(I79&lt;=30,"1 to 30",IF(I79&lt;=60,"31 to 60",IF(I79&lt;=90,"61 to 90","Over 90")))))))</f>
        <v/>
      </c>
    </row>
    <row r="80" customFormat="false" ht="15" hidden="false" customHeight="false" outlineLevel="0" collapsed="false">
      <c r="A80" s="11"/>
      <c r="B80" s="11"/>
      <c r="C80" s="8"/>
      <c r="D80" s="8"/>
      <c r="E80" s="9"/>
      <c r="F80" s="9"/>
      <c r="G80" s="12" t="str">
        <f aca="false">IF(E80="","",E80-F80)</f>
        <v/>
      </c>
      <c r="H80" s="13" t="str">
        <f aca="false">IF(C80="","",Inputs!$B$8-C80)</f>
        <v/>
      </c>
      <c r="I80" s="13" t="str">
        <f aca="false">IF(D80="","",MAX(0,Inputs!$B$8-D80))</f>
        <v/>
      </c>
      <c r="J80" s="14" t="str">
        <f aca="false">IF(G80="","",IF(G80&lt;0,"Credit balance",IF(G80=0,"Paid",IF(I80=0,"Current",IF(I80&lt;=30,"1 to 30",IF(I80&lt;=60,"31 to 60",IF(I80&lt;=90,"61 to 90","Over 90")))))))</f>
        <v/>
      </c>
    </row>
    <row r="81" customFormat="false" ht="15" hidden="false" customHeight="false" outlineLevel="0" collapsed="false">
      <c r="A81" s="11"/>
      <c r="B81" s="11"/>
      <c r="C81" s="8"/>
      <c r="D81" s="8"/>
      <c r="E81" s="9"/>
      <c r="F81" s="9"/>
      <c r="G81" s="12" t="str">
        <f aca="false">IF(E81="","",E81-F81)</f>
        <v/>
      </c>
      <c r="H81" s="13" t="str">
        <f aca="false">IF(C81="","",Inputs!$B$8-C81)</f>
        <v/>
      </c>
      <c r="I81" s="13" t="str">
        <f aca="false">IF(D81="","",MAX(0,Inputs!$B$8-D81))</f>
        <v/>
      </c>
      <c r="J81" s="14" t="str">
        <f aca="false">IF(G81="","",IF(G81&lt;0,"Credit balance",IF(G81=0,"Paid",IF(I81=0,"Current",IF(I81&lt;=30,"1 to 30",IF(I81&lt;=60,"31 to 60",IF(I81&lt;=90,"61 to 90","Over 90")))))))</f>
        <v/>
      </c>
    </row>
    <row r="82" customFormat="false" ht="15" hidden="false" customHeight="false" outlineLevel="0" collapsed="false">
      <c r="A82" s="11"/>
      <c r="B82" s="11"/>
      <c r="C82" s="8"/>
      <c r="D82" s="8"/>
      <c r="E82" s="9"/>
      <c r="F82" s="9"/>
      <c r="G82" s="12" t="str">
        <f aca="false">IF(E82="","",E82-F82)</f>
        <v/>
      </c>
      <c r="H82" s="13" t="str">
        <f aca="false">IF(C82="","",Inputs!$B$8-C82)</f>
        <v/>
      </c>
      <c r="I82" s="13" t="str">
        <f aca="false">IF(D82="","",MAX(0,Inputs!$B$8-D82))</f>
        <v/>
      </c>
      <c r="J82" s="14" t="str">
        <f aca="false">IF(G82="","",IF(G82&lt;0,"Credit balance",IF(G82=0,"Paid",IF(I82=0,"Current",IF(I82&lt;=30,"1 to 30",IF(I82&lt;=60,"31 to 60",IF(I82&lt;=90,"61 to 90","Over 90")))))))</f>
        <v/>
      </c>
    </row>
    <row r="83" customFormat="false" ht="15" hidden="false" customHeight="false" outlineLevel="0" collapsed="false">
      <c r="A83" s="11"/>
      <c r="B83" s="11"/>
      <c r="C83" s="8"/>
      <c r="D83" s="8"/>
      <c r="E83" s="9"/>
      <c r="F83" s="9"/>
      <c r="G83" s="12" t="str">
        <f aca="false">IF(E83="","",E83-F83)</f>
        <v/>
      </c>
      <c r="H83" s="13" t="str">
        <f aca="false">IF(C83="","",Inputs!$B$8-C83)</f>
        <v/>
      </c>
      <c r="I83" s="13" t="str">
        <f aca="false">IF(D83="","",MAX(0,Inputs!$B$8-D83))</f>
        <v/>
      </c>
      <c r="J83" s="14" t="str">
        <f aca="false">IF(G83="","",IF(G83&lt;0,"Credit balance",IF(G83=0,"Paid",IF(I83=0,"Current",IF(I83&lt;=30,"1 to 30",IF(I83&lt;=60,"31 to 60",IF(I83&lt;=90,"61 to 90","Over 90")))))))</f>
        <v/>
      </c>
    </row>
    <row r="84" customFormat="false" ht="15" hidden="false" customHeight="false" outlineLevel="0" collapsed="false">
      <c r="A84" s="11"/>
      <c r="B84" s="11"/>
      <c r="C84" s="8"/>
      <c r="D84" s="8"/>
      <c r="E84" s="9"/>
      <c r="F84" s="9"/>
      <c r="G84" s="12" t="str">
        <f aca="false">IF(E84="","",E84-F84)</f>
        <v/>
      </c>
      <c r="H84" s="13" t="str">
        <f aca="false">IF(C84="","",Inputs!$B$8-C84)</f>
        <v/>
      </c>
      <c r="I84" s="13" t="str">
        <f aca="false">IF(D84="","",MAX(0,Inputs!$B$8-D84))</f>
        <v/>
      </c>
      <c r="J84" s="14" t="str">
        <f aca="false">IF(G84="","",IF(G84&lt;0,"Credit balance",IF(G84=0,"Paid",IF(I84=0,"Current",IF(I84&lt;=30,"1 to 30",IF(I84&lt;=60,"31 to 60",IF(I84&lt;=90,"61 to 90","Over 90")))))))</f>
        <v/>
      </c>
    </row>
    <row r="85" customFormat="false" ht="15" hidden="false" customHeight="false" outlineLevel="0" collapsed="false">
      <c r="A85" s="11"/>
      <c r="B85" s="11"/>
      <c r="C85" s="8"/>
      <c r="D85" s="8"/>
      <c r="E85" s="9"/>
      <c r="F85" s="9"/>
      <c r="G85" s="12" t="str">
        <f aca="false">IF(E85="","",E85-F85)</f>
        <v/>
      </c>
      <c r="H85" s="13" t="str">
        <f aca="false">IF(C85="","",Inputs!$B$8-C85)</f>
        <v/>
      </c>
      <c r="I85" s="13" t="str">
        <f aca="false">IF(D85="","",MAX(0,Inputs!$B$8-D85))</f>
        <v/>
      </c>
      <c r="J85" s="14" t="str">
        <f aca="false">IF(G85="","",IF(G85&lt;0,"Credit balance",IF(G85=0,"Paid",IF(I85=0,"Current",IF(I85&lt;=30,"1 to 30",IF(I85&lt;=60,"31 to 60",IF(I85&lt;=90,"61 to 90","Over 90")))))))</f>
        <v/>
      </c>
    </row>
    <row r="86" customFormat="false" ht="15" hidden="false" customHeight="false" outlineLevel="0" collapsed="false">
      <c r="A86" s="11"/>
      <c r="B86" s="11"/>
      <c r="C86" s="8"/>
      <c r="D86" s="8"/>
      <c r="E86" s="9"/>
      <c r="F86" s="9"/>
      <c r="G86" s="12" t="str">
        <f aca="false">IF(E86="","",E86-F86)</f>
        <v/>
      </c>
      <c r="H86" s="13" t="str">
        <f aca="false">IF(C86="","",Inputs!$B$8-C86)</f>
        <v/>
      </c>
      <c r="I86" s="13" t="str">
        <f aca="false">IF(D86="","",MAX(0,Inputs!$B$8-D86))</f>
        <v/>
      </c>
      <c r="J86" s="14" t="str">
        <f aca="false">IF(G86="","",IF(G86&lt;0,"Credit balance",IF(G86=0,"Paid",IF(I86=0,"Current",IF(I86&lt;=30,"1 to 30",IF(I86&lt;=60,"31 to 60",IF(I86&lt;=90,"61 to 90","Over 90")))))))</f>
        <v/>
      </c>
    </row>
    <row r="87" customFormat="false" ht="15" hidden="false" customHeight="false" outlineLevel="0" collapsed="false">
      <c r="A87" s="11"/>
      <c r="B87" s="11"/>
      <c r="C87" s="8"/>
      <c r="D87" s="8"/>
      <c r="E87" s="9"/>
      <c r="F87" s="9"/>
      <c r="G87" s="12" t="str">
        <f aca="false">IF(E87="","",E87-F87)</f>
        <v/>
      </c>
      <c r="H87" s="13" t="str">
        <f aca="false">IF(C87="","",Inputs!$B$8-C87)</f>
        <v/>
      </c>
      <c r="I87" s="13" t="str">
        <f aca="false">IF(D87="","",MAX(0,Inputs!$B$8-D87))</f>
        <v/>
      </c>
      <c r="J87" s="14" t="str">
        <f aca="false">IF(G87="","",IF(G87&lt;0,"Credit balance",IF(G87=0,"Paid",IF(I87=0,"Current",IF(I87&lt;=30,"1 to 30",IF(I87&lt;=60,"31 to 60",IF(I87&lt;=90,"61 to 90","Over 90")))))))</f>
        <v/>
      </c>
    </row>
    <row r="88" customFormat="false" ht="15" hidden="false" customHeight="false" outlineLevel="0" collapsed="false">
      <c r="A88" s="11"/>
      <c r="B88" s="11"/>
      <c r="C88" s="8"/>
      <c r="D88" s="8"/>
      <c r="E88" s="9"/>
      <c r="F88" s="9"/>
      <c r="G88" s="12" t="str">
        <f aca="false">IF(E88="","",E88-F88)</f>
        <v/>
      </c>
      <c r="H88" s="13" t="str">
        <f aca="false">IF(C88="","",Inputs!$B$8-C88)</f>
        <v/>
      </c>
      <c r="I88" s="13" t="str">
        <f aca="false">IF(D88="","",MAX(0,Inputs!$B$8-D88))</f>
        <v/>
      </c>
      <c r="J88" s="14" t="str">
        <f aca="false">IF(G88="","",IF(G88&lt;0,"Credit balance",IF(G88=0,"Paid",IF(I88=0,"Current",IF(I88&lt;=30,"1 to 30",IF(I88&lt;=60,"31 to 60",IF(I88&lt;=90,"61 to 90","Over 90")))))))</f>
        <v/>
      </c>
    </row>
    <row r="89" customFormat="false" ht="15" hidden="false" customHeight="false" outlineLevel="0" collapsed="false">
      <c r="A89" s="11"/>
      <c r="B89" s="11"/>
      <c r="C89" s="8"/>
      <c r="D89" s="8"/>
      <c r="E89" s="9"/>
      <c r="F89" s="9"/>
      <c r="G89" s="12" t="str">
        <f aca="false">IF(E89="","",E89-F89)</f>
        <v/>
      </c>
      <c r="H89" s="13" t="str">
        <f aca="false">IF(C89="","",Inputs!$B$8-C89)</f>
        <v/>
      </c>
      <c r="I89" s="13" t="str">
        <f aca="false">IF(D89="","",MAX(0,Inputs!$B$8-D89))</f>
        <v/>
      </c>
      <c r="J89" s="14" t="str">
        <f aca="false">IF(G89="","",IF(G89&lt;0,"Credit balance",IF(G89=0,"Paid",IF(I89=0,"Current",IF(I89&lt;=30,"1 to 30",IF(I89&lt;=60,"31 to 60",IF(I89&lt;=90,"61 to 90","Over 90")))))))</f>
        <v/>
      </c>
    </row>
    <row r="90" customFormat="false" ht="15" hidden="false" customHeight="false" outlineLevel="0" collapsed="false">
      <c r="A90" s="11"/>
      <c r="B90" s="11"/>
      <c r="C90" s="8"/>
      <c r="D90" s="8"/>
      <c r="E90" s="9"/>
      <c r="F90" s="9"/>
      <c r="G90" s="12" t="str">
        <f aca="false">IF(E90="","",E90-F90)</f>
        <v/>
      </c>
      <c r="H90" s="13" t="str">
        <f aca="false">IF(C90="","",Inputs!$B$8-C90)</f>
        <v/>
      </c>
      <c r="I90" s="13" t="str">
        <f aca="false">IF(D90="","",MAX(0,Inputs!$B$8-D90))</f>
        <v/>
      </c>
      <c r="J90" s="14" t="str">
        <f aca="false">IF(G90="","",IF(G90&lt;0,"Credit balance",IF(G90=0,"Paid",IF(I90=0,"Current",IF(I90&lt;=30,"1 to 30",IF(I90&lt;=60,"31 to 60",IF(I90&lt;=90,"61 to 90","Over 90")))))))</f>
        <v/>
      </c>
    </row>
    <row r="91" customFormat="false" ht="15" hidden="false" customHeight="false" outlineLevel="0" collapsed="false">
      <c r="A91" s="11"/>
      <c r="B91" s="11"/>
      <c r="C91" s="8"/>
      <c r="D91" s="8"/>
      <c r="E91" s="9"/>
      <c r="F91" s="9"/>
      <c r="G91" s="12" t="str">
        <f aca="false">IF(E91="","",E91-F91)</f>
        <v/>
      </c>
      <c r="H91" s="13" t="str">
        <f aca="false">IF(C91="","",Inputs!$B$8-C91)</f>
        <v/>
      </c>
      <c r="I91" s="13" t="str">
        <f aca="false">IF(D91="","",MAX(0,Inputs!$B$8-D91))</f>
        <v/>
      </c>
      <c r="J91" s="14" t="str">
        <f aca="false">IF(G91="","",IF(G91&lt;0,"Credit balance",IF(G91=0,"Paid",IF(I91=0,"Current",IF(I91&lt;=30,"1 to 30",IF(I91&lt;=60,"31 to 60",IF(I91&lt;=90,"61 to 90","Over 90")))))))</f>
        <v/>
      </c>
    </row>
    <row r="92" customFormat="false" ht="15" hidden="false" customHeight="false" outlineLevel="0" collapsed="false">
      <c r="A92" s="11"/>
      <c r="B92" s="11"/>
      <c r="C92" s="8"/>
      <c r="D92" s="8"/>
      <c r="E92" s="9"/>
      <c r="F92" s="9"/>
      <c r="G92" s="12" t="str">
        <f aca="false">IF(E92="","",E92-F92)</f>
        <v/>
      </c>
      <c r="H92" s="13" t="str">
        <f aca="false">IF(C92="","",Inputs!$B$8-C92)</f>
        <v/>
      </c>
      <c r="I92" s="13" t="str">
        <f aca="false">IF(D92="","",MAX(0,Inputs!$B$8-D92))</f>
        <v/>
      </c>
      <c r="J92" s="14" t="str">
        <f aca="false">IF(G92="","",IF(G92&lt;0,"Credit balance",IF(G92=0,"Paid",IF(I92=0,"Current",IF(I92&lt;=30,"1 to 30",IF(I92&lt;=60,"31 to 60",IF(I92&lt;=90,"61 to 90","Over 90")))))))</f>
        <v/>
      </c>
    </row>
    <row r="93" customFormat="false" ht="15" hidden="false" customHeight="false" outlineLevel="0" collapsed="false">
      <c r="A93" s="11"/>
      <c r="B93" s="11"/>
      <c r="C93" s="8"/>
      <c r="D93" s="8"/>
      <c r="E93" s="9"/>
      <c r="F93" s="9"/>
      <c r="G93" s="12" t="str">
        <f aca="false">IF(E93="","",E93-F93)</f>
        <v/>
      </c>
      <c r="H93" s="13" t="str">
        <f aca="false">IF(C93="","",Inputs!$B$8-C93)</f>
        <v/>
      </c>
      <c r="I93" s="13" t="str">
        <f aca="false">IF(D93="","",MAX(0,Inputs!$B$8-D93))</f>
        <v/>
      </c>
      <c r="J93" s="14" t="str">
        <f aca="false">IF(G93="","",IF(G93&lt;0,"Credit balance",IF(G93=0,"Paid",IF(I93=0,"Current",IF(I93&lt;=30,"1 to 30",IF(I93&lt;=60,"31 to 60",IF(I93&lt;=90,"61 to 90","Over 90")))))))</f>
        <v/>
      </c>
    </row>
    <row r="94" customFormat="false" ht="15" hidden="false" customHeight="false" outlineLevel="0" collapsed="false">
      <c r="A94" s="11"/>
      <c r="B94" s="11"/>
      <c r="C94" s="8"/>
      <c r="D94" s="8"/>
      <c r="E94" s="9"/>
      <c r="F94" s="9"/>
      <c r="G94" s="12" t="str">
        <f aca="false">IF(E94="","",E94-F94)</f>
        <v/>
      </c>
      <c r="H94" s="13" t="str">
        <f aca="false">IF(C94="","",Inputs!$B$8-C94)</f>
        <v/>
      </c>
      <c r="I94" s="13" t="str">
        <f aca="false">IF(D94="","",MAX(0,Inputs!$B$8-D94))</f>
        <v/>
      </c>
      <c r="J94" s="14" t="str">
        <f aca="false">IF(G94="","",IF(G94&lt;0,"Credit balance",IF(G94=0,"Paid",IF(I94=0,"Current",IF(I94&lt;=30,"1 to 30",IF(I94&lt;=60,"31 to 60",IF(I94&lt;=90,"61 to 90","Over 90")))))))</f>
        <v/>
      </c>
    </row>
    <row r="95" customFormat="false" ht="15" hidden="false" customHeight="false" outlineLevel="0" collapsed="false">
      <c r="A95" s="11"/>
      <c r="B95" s="11"/>
      <c r="C95" s="8"/>
      <c r="D95" s="8"/>
      <c r="E95" s="9"/>
      <c r="F95" s="9"/>
      <c r="G95" s="12" t="str">
        <f aca="false">IF(E95="","",E95-F95)</f>
        <v/>
      </c>
      <c r="H95" s="13" t="str">
        <f aca="false">IF(C95="","",Inputs!$B$8-C95)</f>
        <v/>
      </c>
      <c r="I95" s="13" t="str">
        <f aca="false">IF(D95="","",MAX(0,Inputs!$B$8-D95))</f>
        <v/>
      </c>
      <c r="J95" s="14" t="str">
        <f aca="false">IF(G95="","",IF(G95&lt;0,"Credit balance",IF(G95=0,"Paid",IF(I95=0,"Current",IF(I95&lt;=30,"1 to 30",IF(I95&lt;=60,"31 to 60",IF(I95&lt;=90,"61 to 90","Over 90")))))))</f>
        <v/>
      </c>
    </row>
    <row r="96" customFormat="false" ht="15" hidden="false" customHeight="false" outlineLevel="0" collapsed="false">
      <c r="A96" s="11"/>
      <c r="B96" s="11"/>
      <c r="C96" s="8"/>
      <c r="D96" s="8"/>
      <c r="E96" s="9"/>
      <c r="F96" s="9"/>
      <c r="G96" s="12" t="str">
        <f aca="false">IF(E96="","",E96-F96)</f>
        <v/>
      </c>
      <c r="H96" s="13" t="str">
        <f aca="false">IF(C96="","",Inputs!$B$8-C96)</f>
        <v/>
      </c>
      <c r="I96" s="13" t="str">
        <f aca="false">IF(D96="","",MAX(0,Inputs!$B$8-D96))</f>
        <v/>
      </c>
      <c r="J96" s="14" t="str">
        <f aca="false">IF(G96="","",IF(G96&lt;0,"Credit balance",IF(G96=0,"Paid",IF(I96=0,"Current",IF(I96&lt;=30,"1 to 30",IF(I96&lt;=60,"31 to 60",IF(I96&lt;=90,"61 to 90","Over 90")))))))</f>
        <v/>
      </c>
    </row>
    <row r="97" customFormat="false" ht="15" hidden="false" customHeight="false" outlineLevel="0" collapsed="false">
      <c r="A97" s="11"/>
      <c r="B97" s="11"/>
      <c r="C97" s="8"/>
      <c r="D97" s="8"/>
      <c r="E97" s="9"/>
      <c r="F97" s="9"/>
      <c r="G97" s="12" t="str">
        <f aca="false">IF(E97="","",E97-F97)</f>
        <v/>
      </c>
      <c r="H97" s="13" t="str">
        <f aca="false">IF(C97="","",Inputs!$B$8-C97)</f>
        <v/>
      </c>
      <c r="I97" s="13" t="str">
        <f aca="false">IF(D97="","",MAX(0,Inputs!$B$8-D97))</f>
        <v/>
      </c>
      <c r="J97" s="14" t="str">
        <f aca="false">IF(G97="","",IF(G97&lt;0,"Credit balance",IF(G97=0,"Paid",IF(I97=0,"Current",IF(I97&lt;=30,"1 to 30",IF(I97&lt;=60,"31 to 60",IF(I97&lt;=90,"61 to 90","Over 90")))))))</f>
        <v/>
      </c>
    </row>
    <row r="98" customFormat="false" ht="15" hidden="false" customHeight="false" outlineLevel="0" collapsed="false">
      <c r="A98" s="11"/>
      <c r="B98" s="11"/>
      <c r="C98" s="8"/>
      <c r="D98" s="8"/>
      <c r="E98" s="9"/>
      <c r="F98" s="9"/>
      <c r="G98" s="12" t="str">
        <f aca="false">IF(E98="","",E98-F98)</f>
        <v/>
      </c>
      <c r="H98" s="13" t="str">
        <f aca="false">IF(C98="","",Inputs!$B$8-C98)</f>
        <v/>
      </c>
      <c r="I98" s="13" t="str">
        <f aca="false">IF(D98="","",MAX(0,Inputs!$B$8-D98))</f>
        <v/>
      </c>
      <c r="J98" s="14" t="str">
        <f aca="false">IF(G98="","",IF(G98&lt;0,"Credit balance",IF(G98=0,"Paid",IF(I98=0,"Current",IF(I98&lt;=30,"1 to 30",IF(I98&lt;=60,"31 to 60",IF(I98&lt;=90,"61 to 90","Over 90")))))))</f>
        <v/>
      </c>
    </row>
    <row r="99" customFormat="false" ht="15" hidden="false" customHeight="false" outlineLevel="0" collapsed="false">
      <c r="A99" s="11"/>
      <c r="B99" s="11"/>
      <c r="C99" s="8"/>
      <c r="D99" s="8"/>
      <c r="E99" s="9"/>
      <c r="F99" s="9"/>
      <c r="G99" s="12" t="str">
        <f aca="false">IF(E99="","",E99-F99)</f>
        <v/>
      </c>
      <c r="H99" s="13" t="str">
        <f aca="false">IF(C99="","",Inputs!$B$8-C99)</f>
        <v/>
      </c>
      <c r="I99" s="13" t="str">
        <f aca="false">IF(D99="","",MAX(0,Inputs!$B$8-D99))</f>
        <v/>
      </c>
      <c r="J99" s="14" t="str">
        <f aca="false">IF(G99="","",IF(G99&lt;0,"Credit balance",IF(G99=0,"Paid",IF(I99=0,"Current",IF(I99&lt;=30,"1 to 30",IF(I99&lt;=60,"31 to 60",IF(I99&lt;=90,"61 to 90","Over 90")))))))</f>
        <v/>
      </c>
    </row>
    <row r="100" customFormat="false" ht="15" hidden="false" customHeight="false" outlineLevel="0" collapsed="false">
      <c r="A100" s="11"/>
      <c r="B100" s="11"/>
      <c r="C100" s="8"/>
      <c r="D100" s="8"/>
      <c r="E100" s="9"/>
      <c r="F100" s="9"/>
      <c r="G100" s="12" t="str">
        <f aca="false">IF(E100="","",E100-F100)</f>
        <v/>
      </c>
      <c r="H100" s="13" t="str">
        <f aca="false">IF(C100="","",Inputs!$B$8-C100)</f>
        <v/>
      </c>
      <c r="I100" s="13" t="str">
        <f aca="false">IF(D100="","",MAX(0,Inputs!$B$8-D100))</f>
        <v/>
      </c>
      <c r="J100" s="14" t="str">
        <f aca="false">IF(G100="","",IF(G100&lt;0,"Credit balance",IF(G100=0,"Paid",IF(I100=0,"Current",IF(I100&lt;=30,"1 to 30",IF(I100&lt;=60,"31 to 60",IF(I100&lt;=90,"61 to 90","Over 90")))))))</f>
        <v/>
      </c>
    </row>
    <row r="101" customFormat="false" ht="15" hidden="false" customHeight="false" outlineLevel="0" collapsed="false">
      <c r="A101" s="11"/>
      <c r="B101" s="11"/>
      <c r="C101" s="8"/>
      <c r="D101" s="8"/>
      <c r="E101" s="9"/>
      <c r="F101" s="9"/>
      <c r="G101" s="12" t="str">
        <f aca="false">IF(E101="","",E101-F101)</f>
        <v/>
      </c>
      <c r="H101" s="13" t="str">
        <f aca="false">IF(C101="","",Inputs!$B$8-C101)</f>
        <v/>
      </c>
      <c r="I101" s="13" t="str">
        <f aca="false">IF(D101="","",MAX(0,Inputs!$B$8-D101))</f>
        <v/>
      </c>
      <c r="J101" s="14" t="str">
        <f aca="false">IF(G101="","",IF(G101&lt;0,"Credit balance",IF(G101=0,"Paid",IF(I101=0,"Current",IF(I101&lt;=30,"1 to 30",IF(I101&lt;=60,"31 to 60",IF(I101&lt;=90,"61 to 90","Over 90")))))))</f>
        <v/>
      </c>
    </row>
    <row r="102" customFormat="false" ht="15" hidden="false" customHeight="false" outlineLevel="0" collapsed="false">
      <c r="A102" s="11"/>
      <c r="B102" s="11"/>
      <c r="C102" s="8"/>
      <c r="D102" s="8"/>
      <c r="E102" s="9"/>
      <c r="F102" s="9"/>
      <c r="G102" s="12" t="str">
        <f aca="false">IF(E102="","",E102-F102)</f>
        <v/>
      </c>
      <c r="H102" s="13" t="str">
        <f aca="false">IF(C102="","",Inputs!$B$8-C102)</f>
        <v/>
      </c>
      <c r="I102" s="13" t="str">
        <f aca="false">IF(D102="","",MAX(0,Inputs!$B$8-D102))</f>
        <v/>
      </c>
      <c r="J102" s="14" t="str">
        <f aca="false">IF(G102="","",IF(G102&lt;0,"Credit balance",IF(G102=0,"Paid",IF(I102=0,"Current",IF(I102&lt;=30,"1 to 30",IF(I102&lt;=60,"31 to 60",IF(I102&lt;=90,"61 to 90","Over 90")))))))</f>
        <v/>
      </c>
    </row>
    <row r="103" customFormat="false" ht="15" hidden="false" customHeight="false" outlineLevel="0" collapsed="false">
      <c r="A103" s="11"/>
      <c r="B103" s="11"/>
      <c r="C103" s="8"/>
      <c r="D103" s="8"/>
      <c r="E103" s="9"/>
      <c r="F103" s="9"/>
      <c r="G103" s="12" t="str">
        <f aca="false">IF(E103="","",E103-F103)</f>
        <v/>
      </c>
      <c r="H103" s="13" t="str">
        <f aca="false">IF(C103="","",Inputs!$B$8-C103)</f>
        <v/>
      </c>
      <c r="I103" s="13" t="str">
        <f aca="false">IF(D103="","",MAX(0,Inputs!$B$8-D103))</f>
        <v/>
      </c>
      <c r="J103" s="14" t="str">
        <f aca="false">IF(G103="","",IF(G103&lt;0,"Credit balance",IF(G103=0,"Paid",IF(I103=0,"Current",IF(I103&lt;=30,"1 to 30",IF(I103&lt;=60,"31 to 60",IF(I103&lt;=90,"61 to 90","Over 90")))))))</f>
        <v/>
      </c>
    </row>
    <row r="104" customFormat="false" ht="15" hidden="false" customHeight="false" outlineLevel="0" collapsed="false">
      <c r="A104" s="11"/>
      <c r="B104" s="11"/>
      <c r="C104" s="8"/>
      <c r="D104" s="8"/>
      <c r="E104" s="9"/>
      <c r="F104" s="9"/>
      <c r="G104" s="12" t="str">
        <f aca="false">IF(E104="","",E104-F104)</f>
        <v/>
      </c>
      <c r="H104" s="13" t="str">
        <f aca="false">IF(C104="","",Inputs!$B$8-C104)</f>
        <v/>
      </c>
      <c r="I104" s="13" t="str">
        <f aca="false">IF(D104="","",MAX(0,Inputs!$B$8-D104))</f>
        <v/>
      </c>
      <c r="J104" s="14" t="str">
        <f aca="false">IF(G104="","",IF(G104&lt;0,"Credit balance",IF(G104=0,"Paid",IF(I104=0,"Current",IF(I104&lt;=30,"1 to 30",IF(I104&lt;=60,"31 to 60",IF(I104&lt;=90,"61 to 90","Over 90")))))))</f>
        <v/>
      </c>
    </row>
    <row r="105" customFormat="false" ht="15" hidden="false" customHeight="false" outlineLevel="0" collapsed="false">
      <c r="A105" s="11"/>
      <c r="B105" s="11"/>
      <c r="C105" s="8"/>
      <c r="D105" s="8"/>
      <c r="E105" s="9"/>
      <c r="F105" s="9"/>
      <c r="G105" s="12" t="str">
        <f aca="false">IF(E105="","",E105-F105)</f>
        <v/>
      </c>
      <c r="H105" s="13" t="str">
        <f aca="false">IF(C105="","",Inputs!$B$8-C105)</f>
        <v/>
      </c>
      <c r="I105" s="13" t="str">
        <f aca="false">IF(D105="","",MAX(0,Inputs!$B$8-D105))</f>
        <v/>
      </c>
      <c r="J105" s="14" t="str">
        <f aca="false">IF(G105="","",IF(G105&lt;0,"Credit balance",IF(G105=0,"Paid",IF(I105=0,"Current",IF(I105&lt;=30,"1 to 30",IF(I105&lt;=60,"31 to 60",IF(I105&lt;=90,"61 to 90","Over 90")))))))</f>
        <v/>
      </c>
    </row>
    <row r="106" customFormat="false" ht="15" hidden="false" customHeight="false" outlineLevel="0" collapsed="false">
      <c r="A106" s="11"/>
      <c r="B106" s="11"/>
      <c r="C106" s="8"/>
      <c r="D106" s="8"/>
      <c r="E106" s="9"/>
      <c r="F106" s="9"/>
      <c r="G106" s="12" t="str">
        <f aca="false">IF(E106="","",E106-F106)</f>
        <v/>
      </c>
      <c r="H106" s="13" t="str">
        <f aca="false">IF(C106="","",Inputs!$B$8-C106)</f>
        <v/>
      </c>
      <c r="I106" s="13" t="str">
        <f aca="false">IF(D106="","",MAX(0,Inputs!$B$8-D106))</f>
        <v/>
      </c>
      <c r="J106" s="14" t="str">
        <f aca="false">IF(G106="","",IF(G106&lt;0,"Credit balance",IF(G106=0,"Paid",IF(I106=0,"Current",IF(I106&lt;=30,"1 to 30",IF(I106&lt;=60,"31 to 60",IF(I106&lt;=90,"61 to 90","Over 90")))))))</f>
        <v/>
      </c>
    </row>
    <row r="107" customFormat="false" ht="15" hidden="false" customHeight="false" outlineLevel="0" collapsed="false">
      <c r="A107" s="11"/>
      <c r="B107" s="11"/>
      <c r="C107" s="8"/>
      <c r="D107" s="8"/>
      <c r="E107" s="9"/>
      <c r="F107" s="9"/>
      <c r="G107" s="12" t="str">
        <f aca="false">IF(E107="","",E107-F107)</f>
        <v/>
      </c>
      <c r="H107" s="13" t="str">
        <f aca="false">IF(C107="","",Inputs!$B$8-C107)</f>
        <v/>
      </c>
      <c r="I107" s="13" t="str">
        <f aca="false">IF(D107="","",MAX(0,Inputs!$B$8-D107))</f>
        <v/>
      </c>
      <c r="J107" s="14" t="str">
        <f aca="false">IF(G107="","",IF(G107&lt;0,"Credit balance",IF(G107=0,"Paid",IF(I107=0,"Current",IF(I107&lt;=30,"1 to 30",IF(I107&lt;=60,"31 to 60",IF(I107&lt;=90,"61 to 90","Over 90")))))))</f>
        <v/>
      </c>
    </row>
    <row r="108" customFormat="false" ht="15" hidden="false" customHeight="false" outlineLevel="0" collapsed="false">
      <c r="A108" s="11"/>
      <c r="B108" s="11"/>
      <c r="C108" s="8"/>
      <c r="D108" s="8"/>
      <c r="E108" s="9"/>
      <c r="F108" s="9"/>
      <c r="G108" s="12" t="str">
        <f aca="false">IF(E108="","",E108-F108)</f>
        <v/>
      </c>
      <c r="H108" s="13" t="str">
        <f aca="false">IF(C108="","",Inputs!$B$8-C108)</f>
        <v/>
      </c>
      <c r="I108" s="13" t="str">
        <f aca="false">IF(D108="","",MAX(0,Inputs!$B$8-D108))</f>
        <v/>
      </c>
      <c r="J108" s="14" t="str">
        <f aca="false">IF(G108="","",IF(G108&lt;0,"Credit balance",IF(G108=0,"Paid",IF(I108=0,"Current",IF(I108&lt;=30,"1 to 30",IF(I108&lt;=60,"31 to 60",IF(I108&lt;=90,"61 to 90","Over 90")))))))</f>
        <v/>
      </c>
    </row>
    <row r="109" customFormat="false" ht="15" hidden="false" customHeight="false" outlineLevel="0" collapsed="false">
      <c r="A109" s="11"/>
      <c r="B109" s="11"/>
      <c r="C109" s="8"/>
      <c r="D109" s="8"/>
      <c r="E109" s="9"/>
      <c r="F109" s="9"/>
      <c r="G109" s="12" t="str">
        <f aca="false">IF(E109="","",E109-F109)</f>
        <v/>
      </c>
      <c r="H109" s="13" t="str">
        <f aca="false">IF(C109="","",Inputs!$B$8-C109)</f>
        <v/>
      </c>
      <c r="I109" s="13" t="str">
        <f aca="false">IF(D109="","",MAX(0,Inputs!$B$8-D109))</f>
        <v/>
      </c>
      <c r="J109" s="14" t="str">
        <f aca="false">IF(G109="","",IF(G109&lt;0,"Credit balance",IF(G109=0,"Paid",IF(I109=0,"Current",IF(I109&lt;=30,"1 to 30",IF(I109&lt;=60,"31 to 60",IF(I109&lt;=90,"61 to 90","Over 90")))))))</f>
        <v/>
      </c>
    </row>
    <row r="110" customFormat="false" ht="15" hidden="false" customHeight="false" outlineLevel="0" collapsed="false">
      <c r="A110" s="11"/>
      <c r="B110" s="11"/>
      <c r="C110" s="8"/>
      <c r="D110" s="8"/>
      <c r="E110" s="9"/>
      <c r="F110" s="9"/>
      <c r="G110" s="12" t="str">
        <f aca="false">IF(E110="","",E110-F110)</f>
        <v/>
      </c>
      <c r="H110" s="13" t="str">
        <f aca="false">IF(C110="","",Inputs!$B$8-C110)</f>
        <v/>
      </c>
      <c r="I110" s="13" t="str">
        <f aca="false">IF(D110="","",MAX(0,Inputs!$B$8-D110))</f>
        <v/>
      </c>
      <c r="J110" s="14" t="str">
        <f aca="false">IF(G110="","",IF(G110&lt;0,"Credit balance",IF(G110=0,"Paid",IF(I110=0,"Current",IF(I110&lt;=30,"1 to 30",IF(I110&lt;=60,"31 to 60",IF(I110&lt;=90,"61 to 90","Over 90")))))))</f>
        <v/>
      </c>
    </row>
    <row r="111" customFormat="false" ht="15" hidden="false" customHeight="false" outlineLevel="0" collapsed="false">
      <c r="A111" s="11"/>
      <c r="B111" s="11"/>
      <c r="C111" s="8"/>
      <c r="D111" s="8"/>
      <c r="E111" s="9"/>
      <c r="F111" s="9"/>
      <c r="G111" s="12" t="str">
        <f aca="false">IF(E111="","",E111-F111)</f>
        <v/>
      </c>
      <c r="H111" s="13" t="str">
        <f aca="false">IF(C111="","",Inputs!$B$8-C111)</f>
        <v/>
      </c>
      <c r="I111" s="13" t="str">
        <f aca="false">IF(D111="","",MAX(0,Inputs!$B$8-D111))</f>
        <v/>
      </c>
      <c r="J111" s="14" t="str">
        <f aca="false">IF(G111="","",IF(G111&lt;0,"Credit balance",IF(G111=0,"Paid",IF(I111=0,"Current",IF(I111&lt;=30,"1 to 30",IF(I111&lt;=60,"31 to 60",IF(I111&lt;=90,"61 to 90","Over 90")))))))</f>
        <v/>
      </c>
    </row>
    <row r="112" customFormat="false" ht="15" hidden="false" customHeight="false" outlineLevel="0" collapsed="false">
      <c r="A112" s="11"/>
      <c r="B112" s="11"/>
      <c r="C112" s="8"/>
      <c r="D112" s="8"/>
      <c r="E112" s="9"/>
      <c r="F112" s="9"/>
      <c r="G112" s="12" t="str">
        <f aca="false">IF(E112="","",E112-F112)</f>
        <v/>
      </c>
      <c r="H112" s="13" t="str">
        <f aca="false">IF(C112="","",Inputs!$B$8-C112)</f>
        <v/>
      </c>
      <c r="I112" s="13" t="str">
        <f aca="false">IF(D112="","",MAX(0,Inputs!$B$8-D112))</f>
        <v/>
      </c>
      <c r="J112" s="14" t="str">
        <f aca="false">IF(G112="","",IF(G112&lt;0,"Credit balance",IF(G112=0,"Paid",IF(I112=0,"Current",IF(I112&lt;=30,"1 to 30",IF(I112&lt;=60,"31 to 60",IF(I112&lt;=90,"61 to 90","Over 90")))))))</f>
        <v/>
      </c>
    </row>
    <row r="113" customFormat="false" ht="15" hidden="false" customHeight="false" outlineLevel="0" collapsed="false">
      <c r="A113" s="11"/>
      <c r="B113" s="11"/>
      <c r="C113" s="8"/>
      <c r="D113" s="8"/>
      <c r="E113" s="9"/>
      <c r="F113" s="9"/>
      <c r="G113" s="12" t="str">
        <f aca="false">IF(E113="","",E113-F113)</f>
        <v/>
      </c>
      <c r="H113" s="13" t="str">
        <f aca="false">IF(C113="","",Inputs!$B$8-C113)</f>
        <v/>
      </c>
      <c r="I113" s="13" t="str">
        <f aca="false">IF(D113="","",MAX(0,Inputs!$B$8-D113))</f>
        <v/>
      </c>
      <c r="J113" s="14" t="str">
        <f aca="false">IF(G113="","",IF(G113&lt;0,"Credit balance",IF(G113=0,"Paid",IF(I113=0,"Current",IF(I113&lt;=30,"1 to 30",IF(I113&lt;=60,"31 to 60",IF(I113&lt;=90,"61 to 90","Over 90")))))))</f>
        <v/>
      </c>
    </row>
    <row r="114" customFormat="false" ht="15" hidden="false" customHeight="false" outlineLevel="0" collapsed="false">
      <c r="A114" s="11"/>
      <c r="B114" s="11"/>
      <c r="C114" s="8"/>
      <c r="D114" s="8"/>
      <c r="E114" s="9"/>
      <c r="F114" s="9"/>
      <c r="G114" s="12" t="str">
        <f aca="false">IF(E114="","",E114-F114)</f>
        <v/>
      </c>
      <c r="H114" s="13" t="str">
        <f aca="false">IF(C114="","",Inputs!$B$8-C114)</f>
        <v/>
      </c>
      <c r="I114" s="13" t="str">
        <f aca="false">IF(D114="","",MAX(0,Inputs!$B$8-D114))</f>
        <v/>
      </c>
      <c r="J114" s="14" t="str">
        <f aca="false">IF(G114="","",IF(G114&lt;0,"Credit balance",IF(G114=0,"Paid",IF(I114=0,"Current",IF(I114&lt;=30,"1 to 30",IF(I114&lt;=60,"31 to 60",IF(I114&lt;=90,"61 to 90","Over 90")))))))</f>
        <v/>
      </c>
    </row>
    <row r="115" customFormat="false" ht="15" hidden="false" customHeight="false" outlineLevel="0" collapsed="false">
      <c r="A115" s="11"/>
      <c r="B115" s="11"/>
      <c r="C115" s="8"/>
      <c r="D115" s="8"/>
      <c r="E115" s="9"/>
      <c r="F115" s="9"/>
      <c r="G115" s="12" t="str">
        <f aca="false">IF(E115="","",E115-F115)</f>
        <v/>
      </c>
      <c r="H115" s="13" t="str">
        <f aca="false">IF(C115="","",Inputs!$B$8-C115)</f>
        <v/>
      </c>
      <c r="I115" s="13" t="str">
        <f aca="false">IF(D115="","",MAX(0,Inputs!$B$8-D115))</f>
        <v/>
      </c>
      <c r="J115" s="14" t="str">
        <f aca="false">IF(G115="","",IF(G115&lt;0,"Credit balance",IF(G115=0,"Paid",IF(I115=0,"Current",IF(I115&lt;=30,"1 to 30",IF(I115&lt;=60,"31 to 60",IF(I115&lt;=90,"61 to 90","Over 90")))))))</f>
        <v/>
      </c>
    </row>
    <row r="116" customFormat="false" ht="15" hidden="false" customHeight="false" outlineLevel="0" collapsed="false">
      <c r="A116" s="11"/>
      <c r="B116" s="11"/>
      <c r="C116" s="8"/>
      <c r="D116" s="8"/>
      <c r="E116" s="9"/>
      <c r="F116" s="9"/>
      <c r="G116" s="12" t="str">
        <f aca="false">IF(E116="","",E116-F116)</f>
        <v/>
      </c>
      <c r="H116" s="13" t="str">
        <f aca="false">IF(C116="","",Inputs!$B$8-C116)</f>
        <v/>
      </c>
      <c r="I116" s="13" t="str">
        <f aca="false">IF(D116="","",MAX(0,Inputs!$B$8-D116))</f>
        <v/>
      </c>
      <c r="J116" s="14" t="str">
        <f aca="false">IF(G116="","",IF(G116&lt;0,"Credit balance",IF(G116=0,"Paid",IF(I116=0,"Current",IF(I116&lt;=30,"1 to 30",IF(I116&lt;=60,"31 to 60",IF(I116&lt;=90,"61 to 90","Over 90")))))))</f>
        <v/>
      </c>
    </row>
    <row r="117" customFormat="false" ht="15" hidden="false" customHeight="false" outlineLevel="0" collapsed="false">
      <c r="A117" s="11"/>
      <c r="B117" s="11"/>
      <c r="C117" s="8"/>
      <c r="D117" s="8"/>
      <c r="E117" s="9"/>
      <c r="F117" s="9"/>
      <c r="G117" s="12" t="str">
        <f aca="false">IF(E117="","",E117-F117)</f>
        <v/>
      </c>
      <c r="H117" s="13" t="str">
        <f aca="false">IF(C117="","",Inputs!$B$8-C117)</f>
        <v/>
      </c>
      <c r="I117" s="13" t="str">
        <f aca="false">IF(D117="","",MAX(0,Inputs!$B$8-D117))</f>
        <v/>
      </c>
      <c r="J117" s="14" t="str">
        <f aca="false">IF(G117="","",IF(G117&lt;0,"Credit balance",IF(G117=0,"Paid",IF(I117=0,"Current",IF(I117&lt;=30,"1 to 30",IF(I117&lt;=60,"31 to 60",IF(I117&lt;=90,"61 to 90","Over 90")))))))</f>
        <v/>
      </c>
    </row>
    <row r="118" customFormat="false" ht="15" hidden="false" customHeight="false" outlineLevel="0" collapsed="false">
      <c r="A118" s="11"/>
      <c r="B118" s="11"/>
      <c r="C118" s="8"/>
      <c r="D118" s="8"/>
      <c r="E118" s="9"/>
      <c r="F118" s="9"/>
      <c r="G118" s="12" t="str">
        <f aca="false">IF(E118="","",E118-F118)</f>
        <v/>
      </c>
      <c r="H118" s="13" t="str">
        <f aca="false">IF(C118="","",Inputs!$B$8-C118)</f>
        <v/>
      </c>
      <c r="I118" s="13" t="str">
        <f aca="false">IF(D118="","",MAX(0,Inputs!$B$8-D118))</f>
        <v/>
      </c>
      <c r="J118" s="14" t="str">
        <f aca="false">IF(G118="","",IF(G118&lt;0,"Credit balance",IF(G118=0,"Paid",IF(I118=0,"Current",IF(I118&lt;=30,"1 to 30",IF(I118&lt;=60,"31 to 60",IF(I118&lt;=90,"61 to 90","Over 90")))))))</f>
        <v/>
      </c>
    </row>
    <row r="119" customFormat="false" ht="15" hidden="false" customHeight="false" outlineLevel="0" collapsed="false">
      <c r="A119" s="11"/>
      <c r="B119" s="11"/>
      <c r="C119" s="8"/>
      <c r="D119" s="8"/>
      <c r="E119" s="9"/>
      <c r="F119" s="9"/>
      <c r="G119" s="12" t="str">
        <f aca="false">IF(E119="","",E119-F119)</f>
        <v/>
      </c>
      <c r="H119" s="13" t="str">
        <f aca="false">IF(C119="","",Inputs!$B$8-C119)</f>
        <v/>
      </c>
      <c r="I119" s="13" t="str">
        <f aca="false">IF(D119="","",MAX(0,Inputs!$B$8-D119))</f>
        <v/>
      </c>
      <c r="J119" s="14" t="str">
        <f aca="false">IF(G119="","",IF(G119&lt;0,"Credit balance",IF(G119=0,"Paid",IF(I119=0,"Current",IF(I119&lt;=30,"1 to 30",IF(I119&lt;=60,"31 to 60",IF(I119&lt;=90,"61 to 90","Over 90")))))))</f>
        <v/>
      </c>
    </row>
    <row r="120" customFormat="false" ht="15" hidden="false" customHeight="false" outlineLevel="0" collapsed="false">
      <c r="A120" s="11"/>
      <c r="B120" s="11"/>
      <c r="C120" s="8"/>
      <c r="D120" s="8"/>
      <c r="E120" s="9"/>
      <c r="F120" s="9"/>
      <c r="G120" s="12" t="str">
        <f aca="false">IF(E120="","",E120-F120)</f>
        <v/>
      </c>
      <c r="H120" s="13" t="str">
        <f aca="false">IF(C120="","",Inputs!$B$8-C120)</f>
        <v/>
      </c>
      <c r="I120" s="13" t="str">
        <f aca="false">IF(D120="","",MAX(0,Inputs!$B$8-D120))</f>
        <v/>
      </c>
      <c r="J120" s="14" t="str">
        <f aca="false">IF(G120="","",IF(G120&lt;0,"Credit balance",IF(G120=0,"Paid",IF(I120=0,"Current",IF(I120&lt;=30,"1 to 30",IF(I120&lt;=60,"31 to 60",IF(I120&lt;=90,"61 to 90","Over 90")))))))</f>
        <v/>
      </c>
    </row>
    <row r="121" customFormat="false" ht="15" hidden="false" customHeight="false" outlineLevel="0" collapsed="false">
      <c r="A121" s="11"/>
      <c r="B121" s="11"/>
      <c r="C121" s="8"/>
      <c r="D121" s="8"/>
      <c r="E121" s="9"/>
      <c r="F121" s="9"/>
      <c r="G121" s="12" t="str">
        <f aca="false">IF(E121="","",E121-F121)</f>
        <v/>
      </c>
      <c r="H121" s="13" t="str">
        <f aca="false">IF(C121="","",Inputs!$B$8-C121)</f>
        <v/>
      </c>
      <c r="I121" s="13" t="str">
        <f aca="false">IF(D121="","",MAX(0,Inputs!$B$8-D121))</f>
        <v/>
      </c>
      <c r="J121" s="14" t="str">
        <f aca="false">IF(G121="","",IF(G121&lt;0,"Credit balance",IF(G121=0,"Paid",IF(I121=0,"Current",IF(I121&lt;=30,"1 to 30",IF(I121&lt;=60,"31 to 60",IF(I121&lt;=90,"61 to 90","Over 90")))))))</f>
        <v/>
      </c>
    </row>
    <row r="122" customFormat="false" ht="15" hidden="false" customHeight="false" outlineLevel="0" collapsed="false">
      <c r="A122" s="11"/>
      <c r="B122" s="11"/>
      <c r="C122" s="8"/>
      <c r="D122" s="8"/>
      <c r="E122" s="9"/>
      <c r="F122" s="9"/>
      <c r="G122" s="12" t="str">
        <f aca="false">IF(E122="","",E122-F122)</f>
        <v/>
      </c>
      <c r="H122" s="13" t="str">
        <f aca="false">IF(C122="","",Inputs!$B$8-C122)</f>
        <v/>
      </c>
      <c r="I122" s="13" t="str">
        <f aca="false">IF(D122="","",MAX(0,Inputs!$B$8-D122))</f>
        <v/>
      </c>
      <c r="J122" s="14" t="str">
        <f aca="false">IF(G122="","",IF(G122&lt;0,"Credit balance",IF(G122=0,"Paid",IF(I122=0,"Current",IF(I122&lt;=30,"1 to 30",IF(I122&lt;=60,"31 to 60",IF(I122&lt;=90,"61 to 90","Over 90")))))))</f>
        <v/>
      </c>
    </row>
    <row r="123" customFormat="false" ht="15" hidden="false" customHeight="false" outlineLevel="0" collapsed="false">
      <c r="A123" s="11"/>
      <c r="B123" s="11"/>
      <c r="C123" s="8"/>
      <c r="D123" s="8"/>
      <c r="E123" s="9"/>
      <c r="F123" s="9"/>
      <c r="G123" s="12" t="str">
        <f aca="false">IF(E123="","",E123-F123)</f>
        <v/>
      </c>
      <c r="H123" s="13" t="str">
        <f aca="false">IF(C123="","",Inputs!$B$8-C123)</f>
        <v/>
      </c>
      <c r="I123" s="13" t="str">
        <f aca="false">IF(D123="","",MAX(0,Inputs!$B$8-D123))</f>
        <v/>
      </c>
      <c r="J123" s="14" t="str">
        <f aca="false">IF(G123="","",IF(G123&lt;0,"Credit balance",IF(G123=0,"Paid",IF(I123=0,"Current",IF(I123&lt;=30,"1 to 30",IF(I123&lt;=60,"31 to 60",IF(I123&lt;=90,"61 to 90","Over 90")))))))</f>
        <v/>
      </c>
    </row>
    <row r="124" customFormat="false" ht="15" hidden="false" customHeight="false" outlineLevel="0" collapsed="false">
      <c r="A124" s="11"/>
      <c r="B124" s="11"/>
      <c r="C124" s="8"/>
      <c r="D124" s="8"/>
      <c r="E124" s="9"/>
      <c r="F124" s="9"/>
      <c r="G124" s="12" t="str">
        <f aca="false">IF(E124="","",E124-F124)</f>
        <v/>
      </c>
      <c r="H124" s="13" t="str">
        <f aca="false">IF(C124="","",Inputs!$B$8-C124)</f>
        <v/>
      </c>
      <c r="I124" s="13" t="str">
        <f aca="false">IF(D124="","",MAX(0,Inputs!$B$8-D124))</f>
        <v/>
      </c>
      <c r="J124" s="14" t="str">
        <f aca="false">IF(G124="","",IF(G124&lt;0,"Credit balance",IF(G124=0,"Paid",IF(I124=0,"Current",IF(I124&lt;=30,"1 to 30",IF(I124&lt;=60,"31 to 60",IF(I124&lt;=90,"61 to 90","Over 90")))))))</f>
        <v/>
      </c>
    </row>
    <row r="125" customFormat="false" ht="15" hidden="false" customHeight="false" outlineLevel="0" collapsed="false">
      <c r="A125" s="11"/>
      <c r="B125" s="11"/>
      <c r="C125" s="8"/>
      <c r="D125" s="8"/>
      <c r="E125" s="9"/>
      <c r="F125" s="9"/>
      <c r="G125" s="12" t="str">
        <f aca="false">IF(E125="","",E125-F125)</f>
        <v/>
      </c>
      <c r="H125" s="13" t="str">
        <f aca="false">IF(C125="","",Inputs!$B$8-C125)</f>
        <v/>
      </c>
      <c r="I125" s="13" t="str">
        <f aca="false">IF(D125="","",MAX(0,Inputs!$B$8-D125))</f>
        <v/>
      </c>
      <c r="J125" s="14" t="str">
        <f aca="false">IF(G125="","",IF(G125&lt;0,"Credit balance",IF(G125=0,"Paid",IF(I125=0,"Current",IF(I125&lt;=30,"1 to 30",IF(I125&lt;=60,"31 to 60",IF(I125&lt;=90,"61 to 90","Over 90")))))))</f>
        <v/>
      </c>
    </row>
    <row r="126" customFormat="false" ht="15" hidden="false" customHeight="false" outlineLevel="0" collapsed="false">
      <c r="A126" s="11"/>
      <c r="B126" s="11"/>
      <c r="C126" s="8"/>
      <c r="D126" s="8"/>
      <c r="E126" s="9"/>
      <c r="F126" s="9"/>
      <c r="G126" s="12" t="str">
        <f aca="false">IF(E126="","",E126-F126)</f>
        <v/>
      </c>
      <c r="H126" s="13" t="str">
        <f aca="false">IF(C126="","",Inputs!$B$8-C126)</f>
        <v/>
      </c>
      <c r="I126" s="13" t="str">
        <f aca="false">IF(D126="","",MAX(0,Inputs!$B$8-D126))</f>
        <v/>
      </c>
      <c r="J126" s="14" t="str">
        <f aca="false">IF(G126="","",IF(G126&lt;0,"Credit balance",IF(G126=0,"Paid",IF(I126=0,"Current",IF(I126&lt;=30,"1 to 30",IF(I126&lt;=60,"31 to 60",IF(I126&lt;=90,"61 to 90","Over 90")))))))</f>
        <v/>
      </c>
    </row>
    <row r="127" customFormat="false" ht="15" hidden="false" customHeight="false" outlineLevel="0" collapsed="false">
      <c r="A127" s="11"/>
      <c r="B127" s="11"/>
      <c r="C127" s="8"/>
      <c r="D127" s="8"/>
      <c r="E127" s="9"/>
      <c r="F127" s="9"/>
      <c r="G127" s="12" t="str">
        <f aca="false">IF(E127="","",E127-F127)</f>
        <v/>
      </c>
      <c r="H127" s="13" t="str">
        <f aca="false">IF(C127="","",Inputs!$B$8-C127)</f>
        <v/>
      </c>
      <c r="I127" s="13" t="str">
        <f aca="false">IF(D127="","",MAX(0,Inputs!$B$8-D127))</f>
        <v/>
      </c>
      <c r="J127" s="14" t="str">
        <f aca="false">IF(G127="","",IF(G127&lt;0,"Credit balance",IF(G127=0,"Paid",IF(I127=0,"Current",IF(I127&lt;=30,"1 to 30",IF(I127&lt;=60,"31 to 60",IF(I127&lt;=90,"61 to 90","Over 90")))))))</f>
        <v/>
      </c>
    </row>
    <row r="128" customFormat="false" ht="15" hidden="false" customHeight="false" outlineLevel="0" collapsed="false">
      <c r="A128" s="11"/>
      <c r="B128" s="11"/>
      <c r="C128" s="8"/>
      <c r="D128" s="8"/>
      <c r="E128" s="9"/>
      <c r="F128" s="9"/>
      <c r="G128" s="12" t="str">
        <f aca="false">IF(E128="","",E128-F128)</f>
        <v/>
      </c>
      <c r="H128" s="13" t="str">
        <f aca="false">IF(C128="","",Inputs!$B$8-C128)</f>
        <v/>
      </c>
      <c r="I128" s="13" t="str">
        <f aca="false">IF(D128="","",MAX(0,Inputs!$B$8-D128))</f>
        <v/>
      </c>
      <c r="J128" s="14" t="str">
        <f aca="false">IF(G128="","",IF(G128&lt;0,"Credit balance",IF(G128=0,"Paid",IF(I128=0,"Current",IF(I128&lt;=30,"1 to 30",IF(I128&lt;=60,"31 to 60",IF(I128&lt;=90,"61 to 90","Over 90")))))))</f>
        <v/>
      </c>
    </row>
    <row r="129" customFormat="false" ht="15" hidden="false" customHeight="false" outlineLevel="0" collapsed="false">
      <c r="A129" s="11"/>
      <c r="B129" s="11"/>
      <c r="C129" s="8"/>
      <c r="D129" s="8"/>
      <c r="E129" s="9"/>
      <c r="F129" s="9"/>
      <c r="G129" s="12" t="str">
        <f aca="false">IF(E129="","",E129-F129)</f>
        <v/>
      </c>
      <c r="H129" s="13" t="str">
        <f aca="false">IF(C129="","",Inputs!$B$8-C129)</f>
        <v/>
      </c>
      <c r="I129" s="13" t="str">
        <f aca="false">IF(D129="","",MAX(0,Inputs!$B$8-D129))</f>
        <v/>
      </c>
      <c r="J129" s="14" t="str">
        <f aca="false">IF(G129="","",IF(G129&lt;0,"Credit balance",IF(G129=0,"Paid",IF(I129=0,"Current",IF(I129&lt;=30,"1 to 30",IF(I129&lt;=60,"31 to 60",IF(I129&lt;=90,"61 to 90","Over 90")))))))</f>
        <v/>
      </c>
    </row>
    <row r="130" customFormat="false" ht="15" hidden="false" customHeight="false" outlineLevel="0" collapsed="false">
      <c r="A130" s="11"/>
      <c r="B130" s="11"/>
      <c r="C130" s="8"/>
      <c r="D130" s="8"/>
      <c r="E130" s="9"/>
      <c r="F130" s="9"/>
      <c r="G130" s="12" t="str">
        <f aca="false">IF(E130="","",E130-F130)</f>
        <v/>
      </c>
      <c r="H130" s="13" t="str">
        <f aca="false">IF(C130="","",Inputs!$B$8-C130)</f>
        <v/>
      </c>
      <c r="I130" s="13" t="str">
        <f aca="false">IF(D130="","",MAX(0,Inputs!$B$8-D130))</f>
        <v/>
      </c>
      <c r="J130" s="14" t="str">
        <f aca="false">IF(G130="","",IF(G130&lt;0,"Credit balance",IF(G130=0,"Paid",IF(I130=0,"Current",IF(I130&lt;=30,"1 to 30",IF(I130&lt;=60,"31 to 60",IF(I130&lt;=90,"61 to 90","Over 90")))))))</f>
        <v/>
      </c>
    </row>
    <row r="131" customFormat="false" ht="15" hidden="false" customHeight="false" outlineLevel="0" collapsed="false">
      <c r="A131" s="11"/>
      <c r="B131" s="11"/>
      <c r="C131" s="8"/>
      <c r="D131" s="8"/>
      <c r="E131" s="9"/>
      <c r="F131" s="9"/>
      <c r="G131" s="12" t="str">
        <f aca="false">IF(E131="","",E131-F131)</f>
        <v/>
      </c>
      <c r="H131" s="13" t="str">
        <f aca="false">IF(C131="","",Inputs!$B$8-C131)</f>
        <v/>
      </c>
      <c r="I131" s="13" t="str">
        <f aca="false">IF(D131="","",MAX(0,Inputs!$B$8-D131))</f>
        <v/>
      </c>
      <c r="J131" s="14" t="str">
        <f aca="false">IF(G131="","",IF(G131&lt;0,"Credit balance",IF(G131=0,"Paid",IF(I131=0,"Current",IF(I131&lt;=30,"1 to 30",IF(I131&lt;=60,"31 to 60",IF(I131&lt;=90,"61 to 90","Over 90")))))))</f>
        <v/>
      </c>
    </row>
    <row r="132" customFormat="false" ht="15" hidden="false" customHeight="false" outlineLevel="0" collapsed="false">
      <c r="A132" s="11"/>
      <c r="B132" s="11"/>
      <c r="C132" s="8"/>
      <c r="D132" s="8"/>
      <c r="E132" s="9"/>
      <c r="F132" s="9"/>
      <c r="G132" s="12" t="str">
        <f aca="false">IF(E132="","",E132-F132)</f>
        <v/>
      </c>
      <c r="H132" s="13" t="str">
        <f aca="false">IF(C132="","",Inputs!$B$8-C132)</f>
        <v/>
      </c>
      <c r="I132" s="13" t="str">
        <f aca="false">IF(D132="","",MAX(0,Inputs!$B$8-D132))</f>
        <v/>
      </c>
      <c r="J132" s="14" t="str">
        <f aca="false">IF(G132="","",IF(G132&lt;0,"Credit balance",IF(G132=0,"Paid",IF(I132=0,"Current",IF(I132&lt;=30,"1 to 30",IF(I132&lt;=60,"31 to 60",IF(I132&lt;=90,"61 to 90","Over 90")))))))</f>
        <v/>
      </c>
    </row>
    <row r="133" customFormat="false" ht="15" hidden="false" customHeight="false" outlineLevel="0" collapsed="false">
      <c r="A133" s="11"/>
      <c r="B133" s="11"/>
      <c r="C133" s="8"/>
      <c r="D133" s="8"/>
      <c r="E133" s="9"/>
      <c r="F133" s="9"/>
      <c r="G133" s="12" t="str">
        <f aca="false">IF(E133="","",E133-F133)</f>
        <v/>
      </c>
      <c r="H133" s="13" t="str">
        <f aca="false">IF(C133="","",Inputs!$B$8-C133)</f>
        <v/>
      </c>
      <c r="I133" s="13" t="str">
        <f aca="false">IF(D133="","",MAX(0,Inputs!$B$8-D133))</f>
        <v/>
      </c>
      <c r="J133" s="14" t="str">
        <f aca="false">IF(G133="","",IF(G133&lt;0,"Credit balance",IF(G133=0,"Paid",IF(I133=0,"Current",IF(I133&lt;=30,"1 to 30",IF(I133&lt;=60,"31 to 60",IF(I133&lt;=90,"61 to 90","Over 90")))))))</f>
        <v/>
      </c>
    </row>
    <row r="134" customFormat="false" ht="15" hidden="false" customHeight="false" outlineLevel="0" collapsed="false">
      <c r="A134" s="11"/>
      <c r="B134" s="11"/>
      <c r="C134" s="8"/>
      <c r="D134" s="8"/>
      <c r="E134" s="9"/>
      <c r="F134" s="9"/>
      <c r="G134" s="12" t="str">
        <f aca="false">IF(E134="","",E134-F134)</f>
        <v/>
      </c>
      <c r="H134" s="13" t="str">
        <f aca="false">IF(C134="","",Inputs!$B$8-C134)</f>
        <v/>
      </c>
      <c r="I134" s="13" t="str">
        <f aca="false">IF(D134="","",MAX(0,Inputs!$B$8-D134))</f>
        <v/>
      </c>
      <c r="J134" s="14" t="str">
        <f aca="false">IF(G134="","",IF(G134&lt;0,"Credit balance",IF(G134=0,"Paid",IF(I134=0,"Current",IF(I134&lt;=30,"1 to 30",IF(I134&lt;=60,"31 to 60",IF(I134&lt;=90,"61 to 90","Over 90")))))))</f>
        <v/>
      </c>
    </row>
    <row r="135" customFormat="false" ht="15" hidden="false" customHeight="false" outlineLevel="0" collapsed="false">
      <c r="A135" s="11"/>
      <c r="B135" s="11"/>
      <c r="C135" s="8"/>
      <c r="D135" s="8"/>
      <c r="E135" s="9"/>
      <c r="F135" s="9"/>
      <c r="G135" s="12" t="str">
        <f aca="false">IF(E135="","",E135-F135)</f>
        <v/>
      </c>
      <c r="H135" s="13" t="str">
        <f aca="false">IF(C135="","",Inputs!$B$8-C135)</f>
        <v/>
      </c>
      <c r="I135" s="13" t="str">
        <f aca="false">IF(D135="","",MAX(0,Inputs!$B$8-D135))</f>
        <v/>
      </c>
      <c r="J135" s="14" t="str">
        <f aca="false">IF(G135="","",IF(G135&lt;0,"Credit balance",IF(G135=0,"Paid",IF(I135=0,"Current",IF(I135&lt;=30,"1 to 30",IF(I135&lt;=60,"31 to 60",IF(I135&lt;=90,"61 to 90","Over 90")))))))</f>
        <v/>
      </c>
    </row>
    <row r="136" customFormat="false" ht="15" hidden="false" customHeight="false" outlineLevel="0" collapsed="false">
      <c r="A136" s="11"/>
      <c r="B136" s="11"/>
      <c r="C136" s="8"/>
      <c r="D136" s="8"/>
      <c r="E136" s="9"/>
      <c r="F136" s="9"/>
      <c r="G136" s="12" t="str">
        <f aca="false">IF(E136="","",E136-F136)</f>
        <v/>
      </c>
      <c r="H136" s="13" t="str">
        <f aca="false">IF(C136="","",Inputs!$B$8-C136)</f>
        <v/>
      </c>
      <c r="I136" s="13" t="str">
        <f aca="false">IF(D136="","",MAX(0,Inputs!$B$8-D136))</f>
        <v/>
      </c>
      <c r="J136" s="14" t="str">
        <f aca="false">IF(G136="","",IF(G136&lt;0,"Credit balance",IF(G136=0,"Paid",IF(I136=0,"Current",IF(I136&lt;=30,"1 to 30",IF(I136&lt;=60,"31 to 60",IF(I136&lt;=90,"61 to 90","Over 90")))))))</f>
        <v/>
      </c>
    </row>
    <row r="137" customFormat="false" ht="15" hidden="false" customHeight="false" outlineLevel="0" collapsed="false">
      <c r="A137" s="11"/>
      <c r="B137" s="11"/>
      <c r="C137" s="8"/>
      <c r="D137" s="8"/>
      <c r="E137" s="9"/>
      <c r="F137" s="9"/>
      <c r="G137" s="12" t="str">
        <f aca="false">IF(E137="","",E137-F137)</f>
        <v/>
      </c>
      <c r="H137" s="13" t="str">
        <f aca="false">IF(C137="","",Inputs!$B$8-C137)</f>
        <v/>
      </c>
      <c r="I137" s="13" t="str">
        <f aca="false">IF(D137="","",MAX(0,Inputs!$B$8-D137))</f>
        <v/>
      </c>
      <c r="J137" s="14" t="str">
        <f aca="false">IF(G137="","",IF(G137&lt;0,"Credit balance",IF(G137=0,"Paid",IF(I137=0,"Current",IF(I137&lt;=30,"1 to 30",IF(I137&lt;=60,"31 to 60",IF(I137&lt;=90,"61 to 90","Over 90")))))))</f>
        <v/>
      </c>
    </row>
    <row r="138" customFormat="false" ht="15" hidden="false" customHeight="false" outlineLevel="0" collapsed="false">
      <c r="A138" s="11"/>
      <c r="B138" s="11"/>
      <c r="C138" s="8"/>
      <c r="D138" s="8"/>
      <c r="E138" s="9"/>
      <c r="F138" s="9"/>
      <c r="G138" s="12" t="str">
        <f aca="false">IF(E138="","",E138-F138)</f>
        <v/>
      </c>
      <c r="H138" s="13" t="str">
        <f aca="false">IF(C138="","",Inputs!$B$8-C138)</f>
        <v/>
      </c>
      <c r="I138" s="13" t="str">
        <f aca="false">IF(D138="","",MAX(0,Inputs!$B$8-D138))</f>
        <v/>
      </c>
      <c r="J138" s="14" t="str">
        <f aca="false">IF(G138="","",IF(G138&lt;0,"Credit balance",IF(G138=0,"Paid",IF(I138=0,"Current",IF(I138&lt;=30,"1 to 30",IF(I138&lt;=60,"31 to 60",IF(I138&lt;=90,"61 to 90","Over 90")))))))</f>
        <v/>
      </c>
    </row>
    <row r="139" customFormat="false" ht="15" hidden="false" customHeight="false" outlineLevel="0" collapsed="false">
      <c r="A139" s="11"/>
      <c r="B139" s="11"/>
      <c r="C139" s="8"/>
      <c r="D139" s="8"/>
      <c r="E139" s="9"/>
      <c r="F139" s="9"/>
      <c r="G139" s="12" t="str">
        <f aca="false">IF(E139="","",E139-F139)</f>
        <v/>
      </c>
      <c r="H139" s="13" t="str">
        <f aca="false">IF(C139="","",Inputs!$B$8-C139)</f>
        <v/>
      </c>
      <c r="I139" s="13" t="str">
        <f aca="false">IF(D139="","",MAX(0,Inputs!$B$8-D139))</f>
        <v/>
      </c>
      <c r="J139" s="14" t="str">
        <f aca="false">IF(G139="","",IF(G139&lt;0,"Credit balance",IF(G139=0,"Paid",IF(I139=0,"Current",IF(I139&lt;=30,"1 to 30",IF(I139&lt;=60,"31 to 60",IF(I139&lt;=90,"61 to 90","Over 90")))))))</f>
        <v/>
      </c>
    </row>
    <row r="140" customFormat="false" ht="15" hidden="false" customHeight="false" outlineLevel="0" collapsed="false">
      <c r="A140" s="11"/>
      <c r="B140" s="11"/>
      <c r="C140" s="8"/>
      <c r="D140" s="8"/>
      <c r="E140" s="9"/>
      <c r="F140" s="9"/>
      <c r="G140" s="12" t="str">
        <f aca="false">IF(E140="","",E140-F140)</f>
        <v/>
      </c>
      <c r="H140" s="13" t="str">
        <f aca="false">IF(C140="","",Inputs!$B$8-C140)</f>
        <v/>
      </c>
      <c r="I140" s="13" t="str">
        <f aca="false">IF(D140="","",MAX(0,Inputs!$B$8-D140))</f>
        <v/>
      </c>
      <c r="J140" s="14" t="str">
        <f aca="false">IF(G140="","",IF(G140&lt;0,"Credit balance",IF(G140=0,"Paid",IF(I140=0,"Current",IF(I140&lt;=30,"1 to 30",IF(I140&lt;=60,"31 to 60",IF(I140&lt;=90,"61 to 90","Over 90")))))))</f>
        <v/>
      </c>
    </row>
    <row r="141" customFormat="false" ht="15" hidden="false" customHeight="false" outlineLevel="0" collapsed="false">
      <c r="A141" s="11"/>
      <c r="B141" s="11"/>
      <c r="C141" s="8"/>
      <c r="D141" s="8"/>
      <c r="E141" s="9"/>
      <c r="F141" s="9"/>
      <c r="G141" s="12" t="str">
        <f aca="false">IF(E141="","",E141-F141)</f>
        <v/>
      </c>
      <c r="H141" s="13" t="str">
        <f aca="false">IF(C141="","",Inputs!$B$8-C141)</f>
        <v/>
      </c>
      <c r="I141" s="13" t="str">
        <f aca="false">IF(D141="","",MAX(0,Inputs!$B$8-D141))</f>
        <v/>
      </c>
      <c r="J141" s="14" t="str">
        <f aca="false">IF(G141="","",IF(G141&lt;0,"Credit balance",IF(G141=0,"Paid",IF(I141=0,"Current",IF(I141&lt;=30,"1 to 30",IF(I141&lt;=60,"31 to 60",IF(I141&lt;=90,"61 to 90","Over 90")))))))</f>
        <v/>
      </c>
    </row>
    <row r="142" customFormat="false" ht="15" hidden="false" customHeight="false" outlineLevel="0" collapsed="false">
      <c r="A142" s="11"/>
      <c r="B142" s="11"/>
      <c r="C142" s="8"/>
      <c r="D142" s="8"/>
      <c r="E142" s="9"/>
      <c r="F142" s="9"/>
      <c r="G142" s="12" t="str">
        <f aca="false">IF(E142="","",E142-F142)</f>
        <v/>
      </c>
      <c r="H142" s="13" t="str">
        <f aca="false">IF(C142="","",Inputs!$B$8-C142)</f>
        <v/>
      </c>
      <c r="I142" s="13" t="str">
        <f aca="false">IF(D142="","",MAX(0,Inputs!$B$8-D142))</f>
        <v/>
      </c>
      <c r="J142" s="14" t="str">
        <f aca="false">IF(G142="","",IF(G142&lt;0,"Credit balance",IF(G142=0,"Paid",IF(I142=0,"Current",IF(I142&lt;=30,"1 to 30",IF(I142&lt;=60,"31 to 60",IF(I142&lt;=90,"61 to 90","Over 90")))))))</f>
        <v/>
      </c>
    </row>
    <row r="143" customFormat="false" ht="15" hidden="false" customHeight="false" outlineLevel="0" collapsed="false">
      <c r="A143" s="11"/>
      <c r="B143" s="11"/>
      <c r="C143" s="8"/>
      <c r="D143" s="8"/>
      <c r="E143" s="9"/>
      <c r="F143" s="9"/>
      <c r="G143" s="12" t="str">
        <f aca="false">IF(E143="","",E143-F143)</f>
        <v/>
      </c>
      <c r="H143" s="13" t="str">
        <f aca="false">IF(C143="","",Inputs!$B$8-C143)</f>
        <v/>
      </c>
      <c r="I143" s="13" t="str">
        <f aca="false">IF(D143="","",MAX(0,Inputs!$B$8-D143))</f>
        <v/>
      </c>
      <c r="J143" s="14" t="str">
        <f aca="false">IF(G143="","",IF(G143&lt;0,"Credit balance",IF(G143=0,"Paid",IF(I143=0,"Current",IF(I143&lt;=30,"1 to 30",IF(I143&lt;=60,"31 to 60",IF(I143&lt;=90,"61 to 90","Over 90")))))))</f>
        <v/>
      </c>
    </row>
    <row r="144" customFormat="false" ht="15" hidden="false" customHeight="false" outlineLevel="0" collapsed="false">
      <c r="A144" s="11"/>
      <c r="B144" s="11"/>
      <c r="C144" s="8"/>
      <c r="D144" s="8"/>
      <c r="E144" s="9"/>
      <c r="F144" s="9"/>
      <c r="G144" s="12" t="str">
        <f aca="false">IF(E144="","",E144-F144)</f>
        <v/>
      </c>
      <c r="H144" s="13" t="str">
        <f aca="false">IF(C144="","",Inputs!$B$8-C144)</f>
        <v/>
      </c>
      <c r="I144" s="13" t="str">
        <f aca="false">IF(D144="","",MAX(0,Inputs!$B$8-D144))</f>
        <v/>
      </c>
      <c r="J144" s="14" t="str">
        <f aca="false">IF(G144="","",IF(G144&lt;0,"Credit balance",IF(G144=0,"Paid",IF(I144=0,"Current",IF(I144&lt;=30,"1 to 30",IF(I144&lt;=60,"31 to 60",IF(I144&lt;=90,"61 to 90","Over 90")))))))</f>
        <v/>
      </c>
    </row>
    <row r="145" customFormat="false" ht="15" hidden="false" customHeight="false" outlineLevel="0" collapsed="false">
      <c r="A145" s="11"/>
      <c r="B145" s="11"/>
      <c r="C145" s="8"/>
      <c r="D145" s="8"/>
      <c r="E145" s="9"/>
      <c r="F145" s="9"/>
      <c r="G145" s="12" t="str">
        <f aca="false">IF(E145="","",E145-F145)</f>
        <v/>
      </c>
      <c r="H145" s="13" t="str">
        <f aca="false">IF(C145="","",Inputs!$B$8-C145)</f>
        <v/>
      </c>
      <c r="I145" s="13" t="str">
        <f aca="false">IF(D145="","",MAX(0,Inputs!$B$8-D145))</f>
        <v/>
      </c>
      <c r="J145" s="14" t="str">
        <f aca="false">IF(G145="","",IF(G145&lt;0,"Credit balance",IF(G145=0,"Paid",IF(I145=0,"Current",IF(I145&lt;=30,"1 to 30",IF(I145&lt;=60,"31 to 60",IF(I145&lt;=90,"61 to 90","Over 90")))))))</f>
        <v/>
      </c>
    </row>
    <row r="146" customFormat="false" ht="15" hidden="false" customHeight="false" outlineLevel="0" collapsed="false">
      <c r="A146" s="11"/>
      <c r="B146" s="11"/>
      <c r="C146" s="8"/>
      <c r="D146" s="8"/>
      <c r="E146" s="9"/>
      <c r="F146" s="9"/>
      <c r="G146" s="12" t="str">
        <f aca="false">IF(E146="","",E146-F146)</f>
        <v/>
      </c>
      <c r="H146" s="13" t="str">
        <f aca="false">IF(C146="","",Inputs!$B$8-C146)</f>
        <v/>
      </c>
      <c r="I146" s="13" t="str">
        <f aca="false">IF(D146="","",MAX(0,Inputs!$B$8-D146))</f>
        <v/>
      </c>
      <c r="J146" s="14" t="str">
        <f aca="false">IF(G146="","",IF(G146&lt;0,"Credit balance",IF(G146=0,"Paid",IF(I146=0,"Current",IF(I146&lt;=30,"1 to 30",IF(I146&lt;=60,"31 to 60",IF(I146&lt;=90,"61 to 90","Over 90")))))))</f>
        <v/>
      </c>
    </row>
    <row r="147" customFormat="false" ht="15" hidden="false" customHeight="false" outlineLevel="0" collapsed="false">
      <c r="A147" s="11"/>
      <c r="B147" s="11"/>
      <c r="C147" s="8"/>
      <c r="D147" s="8"/>
      <c r="E147" s="9"/>
      <c r="F147" s="9"/>
      <c r="G147" s="12" t="str">
        <f aca="false">IF(E147="","",E147-F147)</f>
        <v/>
      </c>
      <c r="H147" s="13" t="str">
        <f aca="false">IF(C147="","",Inputs!$B$8-C147)</f>
        <v/>
      </c>
      <c r="I147" s="13" t="str">
        <f aca="false">IF(D147="","",MAX(0,Inputs!$B$8-D147))</f>
        <v/>
      </c>
      <c r="J147" s="14" t="str">
        <f aca="false">IF(G147="","",IF(G147&lt;0,"Credit balance",IF(G147=0,"Paid",IF(I147=0,"Current",IF(I147&lt;=30,"1 to 30",IF(I147&lt;=60,"31 to 60",IF(I147&lt;=90,"61 to 90","Over 90")))))))</f>
        <v/>
      </c>
    </row>
    <row r="148" customFormat="false" ht="15" hidden="false" customHeight="false" outlineLevel="0" collapsed="false">
      <c r="A148" s="11"/>
      <c r="B148" s="11"/>
      <c r="C148" s="8"/>
      <c r="D148" s="8"/>
      <c r="E148" s="9"/>
      <c r="F148" s="9"/>
      <c r="G148" s="12" t="str">
        <f aca="false">IF(E148="","",E148-F148)</f>
        <v/>
      </c>
      <c r="H148" s="13" t="str">
        <f aca="false">IF(C148="","",Inputs!$B$8-C148)</f>
        <v/>
      </c>
      <c r="I148" s="13" t="str">
        <f aca="false">IF(D148="","",MAX(0,Inputs!$B$8-D148))</f>
        <v/>
      </c>
      <c r="J148" s="14" t="str">
        <f aca="false">IF(G148="","",IF(G148&lt;0,"Credit balance",IF(G148=0,"Paid",IF(I148=0,"Current",IF(I148&lt;=30,"1 to 30",IF(I148&lt;=60,"31 to 60",IF(I148&lt;=90,"61 to 90","Over 90")))))))</f>
        <v/>
      </c>
    </row>
    <row r="149" customFormat="false" ht="15" hidden="false" customHeight="false" outlineLevel="0" collapsed="false">
      <c r="A149" s="11"/>
      <c r="B149" s="11"/>
      <c r="C149" s="8"/>
      <c r="D149" s="8"/>
      <c r="E149" s="9"/>
      <c r="F149" s="9"/>
      <c r="G149" s="12" t="str">
        <f aca="false">IF(E149="","",E149-F149)</f>
        <v/>
      </c>
      <c r="H149" s="13" t="str">
        <f aca="false">IF(C149="","",Inputs!$B$8-C149)</f>
        <v/>
      </c>
      <c r="I149" s="13" t="str">
        <f aca="false">IF(D149="","",MAX(0,Inputs!$B$8-D149))</f>
        <v/>
      </c>
      <c r="J149" s="14" t="str">
        <f aca="false">IF(G149="","",IF(G149&lt;0,"Credit balance",IF(G149=0,"Paid",IF(I149=0,"Current",IF(I149&lt;=30,"1 to 30",IF(I149&lt;=60,"31 to 60",IF(I149&lt;=90,"61 to 90","Over 90")))))))</f>
        <v/>
      </c>
    </row>
    <row r="150" customFormat="false" ht="15" hidden="false" customHeight="false" outlineLevel="0" collapsed="false">
      <c r="A150" s="11"/>
      <c r="B150" s="11"/>
      <c r="C150" s="8"/>
      <c r="D150" s="8"/>
      <c r="E150" s="9"/>
      <c r="F150" s="9"/>
      <c r="G150" s="12" t="str">
        <f aca="false">IF(E150="","",E150-F150)</f>
        <v/>
      </c>
      <c r="H150" s="13" t="str">
        <f aca="false">IF(C150="","",Inputs!$B$8-C150)</f>
        <v/>
      </c>
      <c r="I150" s="13" t="str">
        <f aca="false">IF(D150="","",MAX(0,Inputs!$B$8-D150))</f>
        <v/>
      </c>
      <c r="J150" s="14" t="str">
        <f aca="false">IF(G150="","",IF(G150&lt;0,"Credit balance",IF(G150=0,"Paid",IF(I150=0,"Current",IF(I150&lt;=30,"1 to 30",IF(I150&lt;=60,"31 to 60",IF(I150&lt;=90,"61 to 90","Over 90")))))))</f>
        <v/>
      </c>
    </row>
    <row r="151" customFormat="false" ht="15" hidden="false" customHeight="false" outlineLevel="0" collapsed="false">
      <c r="A151" s="11"/>
      <c r="B151" s="11"/>
      <c r="C151" s="8"/>
      <c r="D151" s="8"/>
      <c r="E151" s="9"/>
      <c r="F151" s="9"/>
      <c r="G151" s="12" t="str">
        <f aca="false">IF(E151="","",E151-F151)</f>
        <v/>
      </c>
      <c r="H151" s="13" t="str">
        <f aca="false">IF(C151="","",Inputs!$B$8-C151)</f>
        <v/>
      </c>
      <c r="I151" s="13" t="str">
        <f aca="false">IF(D151="","",MAX(0,Inputs!$B$8-D151))</f>
        <v/>
      </c>
      <c r="J151" s="14" t="str">
        <f aca="false">IF(G151="","",IF(G151&lt;0,"Credit balance",IF(G151=0,"Paid",IF(I151=0,"Current",IF(I151&lt;=30,"1 to 30",IF(I151&lt;=60,"31 to 60",IF(I151&lt;=90,"61 to 90","Over 90")))))))</f>
        <v/>
      </c>
    </row>
    <row r="152" customFormat="false" ht="15" hidden="false" customHeight="false" outlineLevel="0" collapsed="false">
      <c r="A152" s="11"/>
      <c r="B152" s="11"/>
      <c r="C152" s="8"/>
      <c r="D152" s="8"/>
      <c r="E152" s="9"/>
      <c r="F152" s="9"/>
      <c r="G152" s="12" t="str">
        <f aca="false">IF(E152="","",E152-F152)</f>
        <v/>
      </c>
      <c r="H152" s="13" t="str">
        <f aca="false">IF(C152="","",Inputs!$B$8-C152)</f>
        <v/>
      </c>
      <c r="I152" s="13" t="str">
        <f aca="false">IF(D152="","",MAX(0,Inputs!$B$8-D152))</f>
        <v/>
      </c>
      <c r="J152" s="14" t="str">
        <f aca="false">IF(G152="","",IF(G152&lt;0,"Credit balance",IF(G152=0,"Paid",IF(I152=0,"Current",IF(I152&lt;=30,"1 to 30",IF(I152&lt;=60,"31 to 60",IF(I152&lt;=90,"61 to 90","Over 90")))))))</f>
        <v/>
      </c>
    </row>
    <row r="153" customFormat="false" ht="15" hidden="false" customHeight="false" outlineLevel="0" collapsed="false">
      <c r="A153" s="11"/>
      <c r="B153" s="11"/>
      <c r="C153" s="8"/>
      <c r="D153" s="8"/>
      <c r="E153" s="9"/>
      <c r="F153" s="9"/>
      <c r="G153" s="12" t="str">
        <f aca="false">IF(E153="","",E153-F153)</f>
        <v/>
      </c>
      <c r="H153" s="13" t="str">
        <f aca="false">IF(C153="","",Inputs!$B$8-C153)</f>
        <v/>
      </c>
      <c r="I153" s="13" t="str">
        <f aca="false">IF(D153="","",MAX(0,Inputs!$B$8-D153))</f>
        <v/>
      </c>
      <c r="J153" s="14" t="str">
        <f aca="false">IF(G153="","",IF(G153&lt;0,"Credit balance",IF(G153=0,"Paid",IF(I153=0,"Current",IF(I153&lt;=30,"1 to 30",IF(I153&lt;=60,"31 to 60",IF(I153&lt;=90,"61 to 90","Over 90")))))))</f>
        <v/>
      </c>
    </row>
    <row r="154" customFormat="false" ht="15" hidden="false" customHeight="false" outlineLevel="0" collapsed="false">
      <c r="A154" s="11"/>
      <c r="B154" s="11"/>
      <c r="C154" s="8"/>
      <c r="D154" s="8"/>
      <c r="E154" s="9"/>
      <c r="F154" s="9"/>
      <c r="G154" s="12" t="str">
        <f aca="false">IF(E154="","",E154-F154)</f>
        <v/>
      </c>
      <c r="H154" s="13" t="str">
        <f aca="false">IF(C154="","",Inputs!$B$8-C154)</f>
        <v/>
      </c>
      <c r="I154" s="13" t="str">
        <f aca="false">IF(D154="","",MAX(0,Inputs!$B$8-D154))</f>
        <v/>
      </c>
      <c r="J154" s="14" t="str">
        <f aca="false">IF(G154="","",IF(G154&lt;0,"Credit balance",IF(G154=0,"Paid",IF(I154=0,"Current",IF(I154&lt;=30,"1 to 30",IF(I154&lt;=60,"31 to 60",IF(I154&lt;=90,"61 to 90","Over 90")))))))</f>
        <v/>
      </c>
    </row>
    <row r="155" customFormat="false" ht="15" hidden="false" customHeight="false" outlineLevel="0" collapsed="false">
      <c r="A155" s="11"/>
      <c r="B155" s="11"/>
      <c r="C155" s="8"/>
      <c r="D155" s="8"/>
      <c r="E155" s="9"/>
      <c r="F155" s="9"/>
      <c r="G155" s="12" t="str">
        <f aca="false">IF(E155="","",E155-F155)</f>
        <v/>
      </c>
      <c r="H155" s="13" t="str">
        <f aca="false">IF(C155="","",Inputs!$B$8-C155)</f>
        <v/>
      </c>
      <c r="I155" s="13" t="str">
        <f aca="false">IF(D155="","",MAX(0,Inputs!$B$8-D155))</f>
        <v/>
      </c>
      <c r="J155" s="14" t="str">
        <f aca="false">IF(G155="","",IF(G155&lt;0,"Credit balance",IF(G155=0,"Paid",IF(I155=0,"Current",IF(I155&lt;=30,"1 to 30",IF(I155&lt;=60,"31 to 60",IF(I155&lt;=90,"61 to 90","Over 90")))))))</f>
        <v/>
      </c>
    </row>
    <row r="156" customFormat="false" ht="15" hidden="false" customHeight="false" outlineLevel="0" collapsed="false">
      <c r="A156" s="11"/>
      <c r="B156" s="11"/>
      <c r="C156" s="8"/>
      <c r="D156" s="8"/>
      <c r="E156" s="9"/>
      <c r="F156" s="9"/>
      <c r="G156" s="12" t="str">
        <f aca="false">IF(E156="","",E156-F156)</f>
        <v/>
      </c>
      <c r="H156" s="13" t="str">
        <f aca="false">IF(C156="","",Inputs!$B$8-C156)</f>
        <v/>
      </c>
      <c r="I156" s="13" t="str">
        <f aca="false">IF(D156="","",MAX(0,Inputs!$B$8-D156))</f>
        <v/>
      </c>
      <c r="J156" s="14" t="str">
        <f aca="false">IF(G156="","",IF(G156&lt;0,"Credit balance",IF(G156=0,"Paid",IF(I156=0,"Current",IF(I156&lt;=30,"1 to 30",IF(I156&lt;=60,"31 to 60",IF(I156&lt;=90,"61 to 90","Over 90")))))))</f>
        <v/>
      </c>
    </row>
    <row r="157" customFormat="false" ht="15" hidden="false" customHeight="false" outlineLevel="0" collapsed="false">
      <c r="A157" s="11"/>
      <c r="B157" s="11"/>
      <c r="C157" s="8"/>
      <c r="D157" s="8"/>
      <c r="E157" s="9"/>
      <c r="F157" s="9"/>
      <c r="G157" s="12" t="str">
        <f aca="false">IF(E157="","",E157-F157)</f>
        <v/>
      </c>
      <c r="H157" s="13" t="str">
        <f aca="false">IF(C157="","",Inputs!$B$8-C157)</f>
        <v/>
      </c>
      <c r="I157" s="13" t="str">
        <f aca="false">IF(D157="","",MAX(0,Inputs!$B$8-D157))</f>
        <v/>
      </c>
      <c r="J157" s="14" t="str">
        <f aca="false">IF(G157="","",IF(G157&lt;0,"Credit balance",IF(G157=0,"Paid",IF(I157=0,"Current",IF(I157&lt;=30,"1 to 30",IF(I157&lt;=60,"31 to 60",IF(I157&lt;=90,"61 to 90","Over 90")))))))</f>
        <v/>
      </c>
    </row>
    <row r="158" customFormat="false" ht="15" hidden="false" customHeight="false" outlineLevel="0" collapsed="false">
      <c r="A158" s="11"/>
      <c r="B158" s="11"/>
      <c r="C158" s="8"/>
      <c r="D158" s="8"/>
      <c r="E158" s="9"/>
      <c r="F158" s="9"/>
      <c r="G158" s="12" t="str">
        <f aca="false">IF(E158="","",E158-F158)</f>
        <v/>
      </c>
      <c r="H158" s="13" t="str">
        <f aca="false">IF(C158="","",Inputs!$B$8-C158)</f>
        <v/>
      </c>
      <c r="I158" s="13" t="str">
        <f aca="false">IF(D158="","",MAX(0,Inputs!$B$8-D158))</f>
        <v/>
      </c>
      <c r="J158" s="14" t="str">
        <f aca="false">IF(G158="","",IF(G158&lt;0,"Credit balance",IF(G158=0,"Paid",IF(I158=0,"Current",IF(I158&lt;=30,"1 to 30",IF(I158&lt;=60,"31 to 60",IF(I158&lt;=90,"61 to 90","Over 90")))))))</f>
        <v/>
      </c>
    </row>
    <row r="159" customFormat="false" ht="15" hidden="false" customHeight="false" outlineLevel="0" collapsed="false">
      <c r="A159" s="11"/>
      <c r="B159" s="11"/>
      <c r="C159" s="8"/>
      <c r="D159" s="8"/>
      <c r="E159" s="9"/>
      <c r="F159" s="9"/>
      <c r="G159" s="12" t="str">
        <f aca="false">IF(E159="","",E159-F159)</f>
        <v/>
      </c>
      <c r="H159" s="13" t="str">
        <f aca="false">IF(C159="","",Inputs!$B$8-C159)</f>
        <v/>
      </c>
      <c r="I159" s="13" t="str">
        <f aca="false">IF(D159="","",MAX(0,Inputs!$B$8-D159))</f>
        <v/>
      </c>
      <c r="J159" s="14" t="str">
        <f aca="false">IF(G159="","",IF(G159&lt;0,"Credit balance",IF(G159=0,"Paid",IF(I159=0,"Current",IF(I159&lt;=30,"1 to 30",IF(I159&lt;=60,"31 to 60",IF(I159&lt;=90,"61 to 90","Over 90")))))))</f>
        <v/>
      </c>
    </row>
    <row r="160" customFormat="false" ht="15" hidden="false" customHeight="false" outlineLevel="0" collapsed="false">
      <c r="A160" s="11"/>
      <c r="B160" s="11"/>
      <c r="C160" s="8"/>
      <c r="D160" s="8"/>
      <c r="E160" s="9"/>
      <c r="F160" s="9"/>
      <c r="G160" s="12" t="str">
        <f aca="false">IF(E160="","",E160-F160)</f>
        <v/>
      </c>
      <c r="H160" s="13" t="str">
        <f aca="false">IF(C160="","",Inputs!$B$8-C160)</f>
        <v/>
      </c>
      <c r="I160" s="13" t="str">
        <f aca="false">IF(D160="","",MAX(0,Inputs!$B$8-D160))</f>
        <v/>
      </c>
      <c r="J160" s="14" t="str">
        <f aca="false">IF(G160="","",IF(G160&lt;0,"Credit balance",IF(G160=0,"Paid",IF(I160=0,"Current",IF(I160&lt;=30,"1 to 30",IF(I160&lt;=60,"31 to 60",IF(I160&lt;=90,"61 to 90","Over 90")))))))</f>
        <v/>
      </c>
    </row>
    <row r="161" customFormat="false" ht="15" hidden="false" customHeight="false" outlineLevel="0" collapsed="false">
      <c r="A161" s="11"/>
      <c r="B161" s="11"/>
      <c r="C161" s="8"/>
      <c r="D161" s="8"/>
      <c r="E161" s="9"/>
      <c r="F161" s="9"/>
      <c r="G161" s="12" t="str">
        <f aca="false">IF(E161="","",E161-F161)</f>
        <v/>
      </c>
      <c r="H161" s="13" t="str">
        <f aca="false">IF(C161="","",Inputs!$B$8-C161)</f>
        <v/>
      </c>
      <c r="I161" s="13" t="str">
        <f aca="false">IF(D161="","",MAX(0,Inputs!$B$8-D161))</f>
        <v/>
      </c>
      <c r="J161" s="14" t="str">
        <f aca="false">IF(G161="","",IF(G161&lt;0,"Credit balance",IF(G161=0,"Paid",IF(I161=0,"Current",IF(I161&lt;=30,"1 to 30",IF(I161&lt;=60,"31 to 60",IF(I161&lt;=90,"61 to 90","Over 90")))))))</f>
        <v/>
      </c>
    </row>
    <row r="162" customFormat="false" ht="15" hidden="false" customHeight="false" outlineLevel="0" collapsed="false">
      <c r="A162" s="11"/>
      <c r="B162" s="11"/>
      <c r="C162" s="8"/>
      <c r="D162" s="8"/>
      <c r="E162" s="9"/>
      <c r="F162" s="9"/>
      <c r="G162" s="12" t="str">
        <f aca="false">IF(E162="","",E162-F162)</f>
        <v/>
      </c>
      <c r="H162" s="13" t="str">
        <f aca="false">IF(C162="","",Inputs!$B$8-C162)</f>
        <v/>
      </c>
      <c r="I162" s="13" t="str">
        <f aca="false">IF(D162="","",MAX(0,Inputs!$B$8-D162))</f>
        <v/>
      </c>
      <c r="J162" s="14" t="str">
        <f aca="false">IF(G162="","",IF(G162&lt;0,"Credit balance",IF(G162=0,"Paid",IF(I162=0,"Current",IF(I162&lt;=30,"1 to 30",IF(I162&lt;=60,"31 to 60",IF(I162&lt;=90,"61 to 90","Over 90")))))))</f>
        <v/>
      </c>
    </row>
    <row r="163" customFormat="false" ht="15" hidden="false" customHeight="false" outlineLevel="0" collapsed="false">
      <c r="A163" s="11"/>
      <c r="B163" s="11"/>
      <c r="C163" s="8"/>
      <c r="D163" s="8"/>
      <c r="E163" s="9"/>
      <c r="F163" s="9"/>
      <c r="G163" s="12" t="str">
        <f aca="false">IF(E163="","",E163-F163)</f>
        <v/>
      </c>
      <c r="H163" s="13" t="str">
        <f aca="false">IF(C163="","",Inputs!$B$8-C163)</f>
        <v/>
      </c>
      <c r="I163" s="13" t="str">
        <f aca="false">IF(D163="","",MAX(0,Inputs!$B$8-D163))</f>
        <v/>
      </c>
      <c r="J163" s="14" t="str">
        <f aca="false">IF(G163="","",IF(G163&lt;0,"Credit balance",IF(G163=0,"Paid",IF(I163=0,"Current",IF(I163&lt;=30,"1 to 30",IF(I163&lt;=60,"31 to 60",IF(I163&lt;=90,"61 to 90","Over 90")))))))</f>
        <v/>
      </c>
    </row>
    <row r="164" customFormat="false" ht="15" hidden="false" customHeight="false" outlineLevel="0" collapsed="false">
      <c r="A164" s="11"/>
      <c r="B164" s="11"/>
      <c r="C164" s="8"/>
      <c r="D164" s="8"/>
      <c r="E164" s="9"/>
      <c r="F164" s="9"/>
      <c r="G164" s="12" t="str">
        <f aca="false">IF(E164="","",E164-F164)</f>
        <v/>
      </c>
      <c r="H164" s="13" t="str">
        <f aca="false">IF(C164="","",Inputs!$B$8-C164)</f>
        <v/>
      </c>
      <c r="I164" s="13" t="str">
        <f aca="false">IF(D164="","",MAX(0,Inputs!$B$8-D164))</f>
        <v/>
      </c>
      <c r="J164" s="14" t="str">
        <f aca="false">IF(G164="","",IF(G164&lt;0,"Credit balance",IF(G164=0,"Paid",IF(I164=0,"Current",IF(I164&lt;=30,"1 to 30",IF(I164&lt;=60,"31 to 60",IF(I164&lt;=90,"61 to 90","Over 90")))))))</f>
        <v/>
      </c>
    </row>
    <row r="165" customFormat="false" ht="15" hidden="false" customHeight="false" outlineLevel="0" collapsed="false">
      <c r="A165" s="11"/>
      <c r="B165" s="11"/>
      <c r="C165" s="8"/>
      <c r="D165" s="8"/>
      <c r="E165" s="9"/>
      <c r="F165" s="9"/>
      <c r="G165" s="12" t="str">
        <f aca="false">IF(E165="","",E165-F165)</f>
        <v/>
      </c>
      <c r="H165" s="13" t="str">
        <f aca="false">IF(C165="","",Inputs!$B$8-C165)</f>
        <v/>
      </c>
      <c r="I165" s="13" t="str">
        <f aca="false">IF(D165="","",MAX(0,Inputs!$B$8-D165))</f>
        <v/>
      </c>
      <c r="J165" s="14" t="str">
        <f aca="false">IF(G165="","",IF(G165&lt;0,"Credit balance",IF(G165=0,"Paid",IF(I165=0,"Current",IF(I165&lt;=30,"1 to 30",IF(I165&lt;=60,"31 to 60",IF(I165&lt;=90,"61 to 90","Over 90")))))))</f>
        <v/>
      </c>
    </row>
    <row r="166" customFormat="false" ht="15" hidden="false" customHeight="false" outlineLevel="0" collapsed="false">
      <c r="A166" s="11"/>
      <c r="B166" s="11"/>
      <c r="C166" s="8"/>
      <c r="D166" s="8"/>
      <c r="E166" s="9"/>
      <c r="F166" s="9"/>
      <c r="G166" s="12" t="str">
        <f aca="false">IF(E166="","",E166-F166)</f>
        <v/>
      </c>
      <c r="H166" s="13" t="str">
        <f aca="false">IF(C166="","",Inputs!$B$8-C166)</f>
        <v/>
      </c>
      <c r="I166" s="13" t="str">
        <f aca="false">IF(D166="","",MAX(0,Inputs!$B$8-D166))</f>
        <v/>
      </c>
      <c r="J166" s="14" t="str">
        <f aca="false">IF(G166="","",IF(G166&lt;0,"Credit balance",IF(G166=0,"Paid",IF(I166=0,"Current",IF(I166&lt;=30,"1 to 30",IF(I166&lt;=60,"31 to 60",IF(I166&lt;=90,"61 to 90","Over 90")))))))</f>
        <v/>
      </c>
    </row>
    <row r="167" customFormat="false" ht="15" hidden="false" customHeight="false" outlineLevel="0" collapsed="false">
      <c r="A167" s="11"/>
      <c r="B167" s="11"/>
      <c r="C167" s="8"/>
      <c r="D167" s="8"/>
      <c r="E167" s="9"/>
      <c r="F167" s="9"/>
      <c r="G167" s="12" t="str">
        <f aca="false">IF(E167="","",E167-F167)</f>
        <v/>
      </c>
      <c r="H167" s="13" t="str">
        <f aca="false">IF(C167="","",Inputs!$B$8-C167)</f>
        <v/>
      </c>
      <c r="I167" s="13" t="str">
        <f aca="false">IF(D167="","",MAX(0,Inputs!$B$8-D167))</f>
        <v/>
      </c>
      <c r="J167" s="14" t="str">
        <f aca="false">IF(G167="","",IF(G167&lt;0,"Credit balance",IF(G167=0,"Paid",IF(I167=0,"Current",IF(I167&lt;=30,"1 to 30",IF(I167&lt;=60,"31 to 60",IF(I167&lt;=90,"61 to 90","Over 90")))))))</f>
        <v/>
      </c>
    </row>
    <row r="168" customFormat="false" ht="15" hidden="false" customHeight="false" outlineLevel="0" collapsed="false">
      <c r="A168" s="11"/>
      <c r="B168" s="11"/>
      <c r="C168" s="8"/>
      <c r="D168" s="8"/>
      <c r="E168" s="9"/>
      <c r="F168" s="9"/>
      <c r="G168" s="12" t="str">
        <f aca="false">IF(E168="","",E168-F168)</f>
        <v/>
      </c>
      <c r="H168" s="13" t="str">
        <f aca="false">IF(C168="","",Inputs!$B$8-C168)</f>
        <v/>
      </c>
      <c r="I168" s="13" t="str">
        <f aca="false">IF(D168="","",MAX(0,Inputs!$B$8-D168))</f>
        <v/>
      </c>
      <c r="J168" s="14" t="str">
        <f aca="false">IF(G168="","",IF(G168&lt;0,"Credit balance",IF(G168=0,"Paid",IF(I168=0,"Current",IF(I168&lt;=30,"1 to 30",IF(I168&lt;=60,"31 to 60",IF(I168&lt;=90,"61 to 90","Over 90")))))))</f>
        <v/>
      </c>
    </row>
    <row r="169" customFormat="false" ht="15" hidden="false" customHeight="false" outlineLevel="0" collapsed="false">
      <c r="A169" s="11"/>
      <c r="B169" s="11"/>
      <c r="C169" s="8"/>
      <c r="D169" s="8"/>
      <c r="E169" s="9"/>
      <c r="F169" s="9"/>
      <c r="G169" s="12" t="str">
        <f aca="false">IF(E169="","",E169-F169)</f>
        <v/>
      </c>
      <c r="H169" s="13" t="str">
        <f aca="false">IF(C169="","",Inputs!$B$8-C169)</f>
        <v/>
      </c>
      <c r="I169" s="13" t="str">
        <f aca="false">IF(D169="","",MAX(0,Inputs!$B$8-D169))</f>
        <v/>
      </c>
      <c r="J169" s="14" t="str">
        <f aca="false">IF(G169="","",IF(G169&lt;0,"Credit balance",IF(G169=0,"Paid",IF(I169=0,"Current",IF(I169&lt;=30,"1 to 30",IF(I169&lt;=60,"31 to 60",IF(I169&lt;=90,"61 to 90","Over 90")))))))</f>
        <v/>
      </c>
    </row>
    <row r="170" customFormat="false" ht="15" hidden="false" customHeight="false" outlineLevel="0" collapsed="false">
      <c r="A170" s="11"/>
      <c r="B170" s="11"/>
      <c r="C170" s="8"/>
      <c r="D170" s="8"/>
      <c r="E170" s="9"/>
      <c r="F170" s="9"/>
      <c r="G170" s="12" t="str">
        <f aca="false">IF(E170="","",E170-F170)</f>
        <v/>
      </c>
      <c r="H170" s="13" t="str">
        <f aca="false">IF(C170="","",Inputs!$B$8-C170)</f>
        <v/>
      </c>
      <c r="I170" s="13" t="str">
        <f aca="false">IF(D170="","",MAX(0,Inputs!$B$8-D170))</f>
        <v/>
      </c>
      <c r="J170" s="14" t="str">
        <f aca="false">IF(G170="","",IF(G170&lt;0,"Credit balance",IF(G170=0,"Paid",IF(I170=0,"Current",IF(I170&lt;=30,"1 to 30",IF(I170&lt;=60,"31 to 60",IF(I170&lt;=90,"61 to 90","Over 90")))))))</f>
        <v/>
      </c>
    </row>
    <row r="171" customFormat="false" ht="15" hidden="false" customHeight="false" outlineLevel="0" collapsed="false">
      <c r="A171" s="11"/>
      <c r="B171" s="11"/>
      <c r="C171" s="8"/>
      <c r="D171" s="8"/>
      <c r="E171" s="9"/>
      <c r="F171" s="9"/>
      <c r="G171" s="12" t="str">
        <f aca="false">IF(E171="","",E171-F171)</f>
        <v/>
      </c>
      <c r="H171" s="13" t="str">
        <f aca="false">IF(C171="","",Inputs!$B$8-C171)</f>
        <v/>
      </c>
      <c r="I171" s="13" t="str">
        <f aca="false">IF(D171="","",MAX(0,Inputs!$B$8-D171))</f>
        <v/>
      </c>
      <c r="J171" s="14" t="str">
        <f aca="false">IF(G171="","",IF(G171&lt;0,"Credit balance",IF(G171=0,"Paid",IF(I171=0,"Current",IF(I171&lt;=30,"1 to 30",IF(I171&lt;=60,"31 to 60",IF(I171&lt;=90,"61 to 90","Over 90")))))))</f>
        <v/>
      </c>
    </row>
    <row r="172" customFormat="false" ht="15" hidden="false" customHeight="false" outlineLevel="0" collapsed="false">
      <c r="A172" s="11"/>
      <c r="B172" s="11"/>
      <c r="C172" s="8"/>
      <c r="D172" s="8"/>
      <c r="E172" s="9"/>
      <c r="F172" s="9"/>
      <c r="G172" s="12" t="str">
        <f aca="false">IF(E172="","",E172-F172)</f>
        <v/>
      </c>
      <c r="H172" s="13" t="str">
        <f aca="false">IF(C172="","",Inputs!$B$8-C172)</f>
        <v/>
      </c>
      <c r="I172" s="13" t="str">
        <f aca="false">IF(D172="","",MAX(0,Inputs!$B$8-D172))</f>
        <v/>
      </c>
      <c r="J172" s="14" t="str">
        <f aca="false">IF(G172="","",IF(G172&lt;0,"Credit balance",IF(G172=0,"Paid",IF(I172=0,"Current",IF(I172&lt;=30,"1 to 30",IF(I172&lt;=60,"31 to 60",IF(I172&lt;=90,"61 to 90","Over 90")))))))</f>
        <v/>
      </c>
    </row>
    <row r="173" customFormat="false" ht="15" hidden="false" customHeight="false" outlineLevel="0" collapsed="false">
      <c r="A173" s="11"/>
      <c r="B173" s="11"/>
      <c r="C173" s="8"/>
      <c r="D173" s="8"/>
      <c r="E173" s="9"/>
      <c r="F173" s="9"/>
      <c r="G173" s="12" t="str">
        <f aca="false">IF(E173="","",E173-F173)</f>
        <v/>
      </c>
      <c r="H173" s="13" t="str">
        <f aca="false">IF(C173="","",Inputs!$B$8-C173)</f>
        <v/>
      </c>
      <c r="I173" s="13" t="str">
        <f aca="false">IF(D173="","",MAX(0,Inputs!$B$8-D173))</f>
        <v/>
      </c>
      <c r="J173" s="14" t="str">
        <f aca="false">IF(G173="","",IF(G173&lt;0,"Credit balance",IF(G173=0,"Paid",IF(I173=0,"Current",IF(I173&lt;=30,"1 to 30",IF(I173&lt;=60,"31 to 60",IF(I173&lt;=90,"61 to 90","Over 90")))))))</f>
        <v/>
      </c>
    </row>
    <row r="174" customFormat="false" ht="15" hidden="false" customHeight="false" outlineLevel="0" collapsed="false">
      <c r="A174" s="11"/>
      <c r="B174" s="11"/>
      <c r="C174" s="8"/>
      <c r="D174" s="8"/>
      <c r="E174" s="9"/>
      <c r="F174" s="9"/>
      <c r="G174" s="12" t="str">
        <f aca="false">IF(E174="","",E174-F174)</f>
        <v/>
      </c>
      <c r="H174" s="13" t="str">
        <f aca="false">IF(C174="","",Inputs!$B$8-C174)</f>
        <v/>
      </c>
      <c r="I174" s="13" t="str">
        <f aca="false">IF(D174="","",MAX(0,Inputs!$B$8-D174))</f>
        <v/>
      </c>
      <c r="J174" s="14" t="str">
        <f aca="false">IF(G174="","",IF(G174&lt;0,"Credit balance",IF(G174=0,"Paid",IF(I174=0,"Current",IF(I174&lt;=30,"1 to 30",IF(I174&lt;=60,"31 to 60",IF(I174&lt;=90,"61 to 90","Over 90")))))))</f>
        <v/>
      </c>
    </row>
    <row r="175" customFormat="false" ht="15" hidden="false" customHeight="false" outlineLevel="0" collapsed="false">
      <c r="A175" s="11"/>
      <c r="B175" s="11"/>
      <c r="C175" s="8"/>
      <c r="D175" s="8"/>
      <c r="E175" s="9"/>
      <c r="F175" s="9"/>
      <c r="G175" s="12" t="str">
        <f aca="false">IF(E175="","",E175-F175)</f>
        <v/>
      </c>
      <c r="H175" s="13" t="str">
        <f aca="false">IF(C175="","",Inputs!$B$8-C175)</f>
        <v/>
      </c>
      <c r="I175" s="13" t="str">
        <f aca="false">IF(D175="","",MAX(0,Inputs!$B$8-D175))</f>
        <v/>
      </c>
      <c r="J175" s="14" t="str">
        <f aca="false">IF(G175="","",IF(G175&lt;0,"Credit balance",IF(G175=0,"Paid",IF(I175=0,"Current",IF(I175&lt;=30,"1 to 30",IF(I175&lt;=60,"31 to 60",IF(I175&lt;=90,"61 to 90","Over 90")))))))</f>
        <v/>
      </c>
    </row>
    <row r="176" customFormat="false" ht="15" hidden="false" customHeight="false" outlineLevel="0" collapsed="false">
      <c r="A176" s="11"/>
      <c r="B176" s="11"/>
      <c r="C176" s="8"/>
      <c r="D176" s="8"/>
      <c r="E176" s="9"/>
      <c r="F176" s="9"/>
      <c r="G176" s="12" t="str">
        <f aca="false">IF(E176="","",E176-F176)</f>
        <v/>
      </c>
      <c r="H176" s="13" t="str">
        <f aca="false">IF(C176="","",Inputs!$B$8-C176)</f>
        <v/>
      </c>
      <c r="I176" s="13" t="str">
        <f aca="false">IF(D176="","",MAX(0,Inputs!$B$8-D176))</f>
        <v/>
      </c>
      <c r="J176" s="14" t="str">
        <f aca="false">IF(G176="","",IF(G176&lt;0,"Credit balance",IF(G176=0,"Paid",IF(I176=0,"Current",IF(I176&lt;=30,"1 to 30",IF(I176&lt;=60,"31 to 60",IF(I176&lt;=90,"61 to 90","Over 90")))))))</f>
        <v/>
      </c>
    </row>
    <row r="177" customFormat="false" ht="15" hidden="false" customHeight="false" outlineLevel="0" collapsed="false">
      <c r="A177" s="11"/>
      <c r="B177" s="11"/>
      <c r="C177" s="8"/>
      <c r="D177" s="8"/>
      <c r="E177" s="9"/>
      <c r="F177" s="9"/>
      <c r="G177" s="12" t="str">
        <f aca="false">IF(E177="","",E177-F177)</f>
        <v/>
      </c>
      <c r="H177" s="13" t="str">
        <f aca="false">IF(C177="","",Inputs!$B$8-C177)</f>
        <v/>
      </c>
      <c r="I177" s="13" t="str">
        <f aca="false">IF(D177="","",MAX(0,Inputs!$B$8-D177))</f>
        <v/>
      </c>
      <c r="J177" s="14" t="str">
        <f aca="false">IF(G177="","",IF(G177&lt;0,"Credit balance",IF(G177=0,"Paid",IF(I177=0,"Current",IF(I177&lt;=30,"1 to 30",IF(I177&lt;=60,"31 to 60",IF(I177&lt;=90,"61 to 90","Over 90")))))))</f>
        <v/>
      </c>
    </row>
    <row r="178" customFormat="false" ht="15" hidden="false" customHeight="false" outlineLevel="0" collapsed="false">
      <c r="A178" s="11"/>
      <c r="B178" s="11"/>
      <c r="C178" s="8"/>
      <c r="D178" s="8"/>
      <c r="E178" s="9"/>
      <c r="F178" s="9"/>
      <c r="G178" s="12" t="str">
        <f aca="false">IF(E178="","",E178-F178)</f>
        <v/>
      </c>
      <c r="H178" s="13" t="str">
        <f aca="false">IF(C178="","",Inputs!$B$8-C178)</f>
        <v/>
      </c>
      <c r="I178" s="13" t="str">
        <f aca="false">IF(D178="","",MAX(0,Inputs!$B$8-D178))</f>
        <v/>
      </c>
      <c r="J178" s="14" t="str">
        <f aca="false">IF(G178="","",IF(G178&lt;0,"Credit balance",IF(G178=0,"Paid",IF(I178=0,"Current",IF(I178&lt;=30,"1 to 30",IF(I178&lt;=60,"31 to 60",IF(I178&lt;=90,"61 to 90","Over 90")))))))</f>
        <v/>
      </c>
    </row>
    <row r="179" customFormat="false" ht="15" hidden="false" customHeight="false" outlineLevel="0" collapsed="false">
      <c r="A179" s="11"/>
      <c r="B179" s="11"/>
      <c r="C179" s="8"/>
      <c r="D179" s="8"/>
      <c r="E179" s="9"/>
      <c r="F179" s="9"/>
      <c r="G179" s="12" t="str">
        <f aca="false">IF(E179="","",E179-F179)</f>
        <v/>
      </c>
      <c r="H179" s="13" t="str">
        <f aca="false">IF(C179="","",Inputs!$B$8-C179)</f>
        <v/>
      </c>
      <c r="I179" s="13" t="str">
        <f aca="false">IF(D179="","",MAX(0,Inputs!$B$8-D179))</f>
        <v/>
      </c>
      <c r="J179" s="14" t="str">
        <f aca="false">IF(G179="","",IF(G179&lt;0,"Credit balance",IF(G179=0,"Paid",IF(I179=0,"Current",IF(I179&lt;=30,"1 to 30",IF(I179&lt;=60,"31 to 60",IF(I179&lt;=90,"61 to 90","Over 90")))))))</f>
        <v/>
      </c>
    </row>
    <row r="180" customFormat="false" ht="15" hidden="false" customHeight="false" outlineLevel="0" collapsed="false">
      <c r="A180" s="11"/>
      <c r="B180" s="11"/>
      <c r="C180" s="8"/>
      <c r="D180" s="8"/>
      <c r="E180" s="9"/>
      <c r="F180" s="9"/>
      <c r="G180" s="12" t="str">
        <f aca="false">IF(E180="","",E180-F180)</f>
        <v/>
      </c>
      <c r="H180" s="13" t="str">
        <f aca="false">IF(C180="","",Inputs!$B$8-C180)</f>
        <v/>
      </c>
      <c r="I180" s="13" t="str">
        <f aca="false">IF(D180="","",MAX(0,Inputs!$B$8-D180))</f>
        <v/>
      </c>
      <c r="J180" s="14" t="str">
        <f aca="false">IF(G180="","",IF(G180&lt;0,"Credit balance",IF(G180=0,"Paid",IF(I180=0,"Current",IF(I180&lt;=30,"1 to 30",IF(I180&lt;=60,"31 to 60",IF(I180&lt;=90,"61 to 90","Over 90")))))))</f>
        <v/>
      </c>
    </row>
    <row r="181" customFormat="false" ht="15" hidden="false" customHeight="false" outlineLevel="0" collapsed="false">
      <c r="A181" s="11"/>
      <c r="B181" s="11"/>
      <c r="C181" s="8"/>
      <c r="D181" s="8"/>
      <c r="E181" s="9"/>
      <c r="F181" s="9"/>
      <c r="G181" s="12" t="str">
        <f aca="false">IF(E181="","",E181-F181)</f>
        <v/>
      </c>
      <c r="H181" s="13" t="str">
        <f aca="false">IF(C181="","",Inputs!$B$8-C181)</f>
        <v/>
      </c>
      <c r="I181" s="13" t="str">
        <f aca="false">IF(D181="","",MAX(0,Inputs!$B$8-D181))</f>
        <v/>
      </c>
      <c r="J181" s="14" t="str">
        <f aca="false">IF(G181="","",IF(G181&lt;0,"Credit balance",IF(G181=0,"Paid",IF(I181=0,"Current",IF(I181&lt;=30,"1 to 30",IF(I181&lt;=60,"31 to 60",IF(I181&lt;=90,"61 to 90","Over 90")))))))</f>
        <v/>
      </c>
    </row>
    <row r="182" customFormat="false" ht="15" hidden="false" customHeight="false" outlineLevel="0" collapsed="false">
      <c r="A182" s="11"/>
      <c r="B182" s="11"/>
      <c r="C182" s="8"/>
      <c r="D182" s="8"/>
      <c r="E182" s="9"/>
      <c r="F182" s="9"/>
      <c r="G182" s="12" t="str">
        <f aca="false">IF(E182="","",E182-F182)</f>
        <v/>
      </c>
      <c r="H182" s="13" t="str">
        <f aca="false">IF(C182="","",Inputs!$B$8-C182)</f>
        <v/>
      </c>
      <c r="I182" s="13" t="str">
        <f aca="false">IF(D182="","",MAX(0,Inputs!$B$8-D182))</f>
        <v/>
      </c>
      <c r="J182" s="14" t="str">
        <f aca="false">IF(G182="","",IF(G182&lt;0,"Credit balance",IF(G182=0,"Paid",IF(I182=0,"Current",IF(I182&lt;=30,"1 to 30",IF(I182&lt;=60,"31 to 60",IF(I182&lt;=90,"61 to 90","Over 90")))))))</f>
        <v/>
      </c>
    </row>
    <row r="183" customFormat="false" ht="15" hidden="false" customHeight="false" outlineLevel="0" collapsed="false">
      <c r="A183" s="11"/>
      <c r="B183" s="11"/>
      <c r="C183" s="8"/>
      <c r="D183" s="8"/>
      <c r="E183" s="9"/>
      <c r="F183" s="9"/>
      <c r="G183" s="12" t="str">
        <f aca="false">IF(E183="","",E183-F183)</f>
        <v/>
      </c>
      <c r="H183" s="13" t="str">
        <f aca="false">IF(C183="","",Inputs!$B$8-C183)</f>
        <v/>
      </c>
      <c r="I183" s="13" t="str">
        <f aca="false">IF(D183="","",MAX(0,Inputs!$B$8-D183))</f>
        <v/>
      </c>
      <c r="J183" s="14" t="str">
        <f aca="false">IF(G183="","",IF(G183&lt;0,"Credit balance",IF(G183=0,"Paid",IF(I183=0,"Current",IF(I183&lt;=30,"1 to 30",IF(I183&lt;=60,"31 to 60",IF(I183&lt;=90,"61 to 90","Over 90")))))))</f>
        <v/>
      </c>
    </row>
    <row r="184" customFormat="false" ht="15" hidden="false" customHeight="false" outlineLevel="0" collapsed="false">
      <c r="A184" s="11"/>
      <c r="B184" s="11"/>
      <c r="C184" s="8"/>
      <c r="D184" s="8"/>
      <c r="E184" s="9"/>
      <c r="F184" s="9"/>
      <c r="G184" s="12" t="str">
        <f aca="false">IF(E184="","",E184-F184)</f>
        <v/>
      </c>
      <c r="H184" s="13" t="str">
        <f aca="false">IF(C184="","",Inputs!$B$8-C184)</f>
        <v/>
      </c>
      <c r="I184" s="13" t="str">
        <f aca="false">IF(D184="","",MAX(0,Inputs!$B$8-D184))</f>
        <v/>
      </c>
      <c r="J184" s="14" t="str">
        <f aca="false">IF(G184="","",IF(G184&lt;0,"Credit balance",IF(G184=0,"Paid",IF(I184=0,"Current",IF(I184&lt;=30,"1 to 30",IF(I184&lt;=60,"31 to 60",IF(I184&lt;=90,"61 to 90","Over 90")))))))</f>
        <v/>
      </c>
    </row>
    <row r="185" customFormat="false" ht="15" hidden="false" customHeight="false" outlineLevel="0" collapsed="false">
      <c r="A185" s="11"/>
      <c r="B185" s="11"/>
      <c r="C185" s="8"/>
      <c r="D185" s="8"/>
      <c r="E185" s="9"/>
      <c r="F185" s="9"/>
      <c r="G185" s="12" t="str">
        <f aca="false">IF(E185="","",E185-F185)</f>
        <v/>
      </c>
      <c r="H185" s="13" t="str">
        <f aca="false">IF(C185="","",Inputs!$B$8-C185)</f>
        <v/>
      </c>
      <c r="I185" s="13" t="str">
        <f aca="false">IF(D185="","",MAX(0,Inputs!$B$8-D185))</f>
        <v/>
      </c>
      <c r="J185" s="14" t="str">
        <f aca="false">IF(G185="","",IF(G185&lt;0,"Credit balance",IF(G185=0,"Paid",IF(I185=0,"Current",IF(I185&lt;=30,"1 to 30",IF(I185&lt;=60,"31 to 60",IF(I185&lt;=90,"61 to 90","Over 90")))))))</f>
        <v/>
      </c>
    </row>
    <row r="186" customFormat="false" ht="15" hidden="false" customHeight="false" outlineLevel="0" collapsed="false">
      <c r="A186" s="11"/>
      <c r="B186" s="11"/>
      <c r="C186" s="8"/>
      <c r="D186" s="8"/>
      <c r="E186" s="9"/>
      <c r="F186" s="9"/>
      <c r="G186" s="12" t="str">
        <f aca="false">IF(E186="","",E186-F186)</f>
        <v/>
      </c>
      <c r="H186" s="13" t="str">
        <f aca="false">IF(C186="","",Inputs!$B$8-C186)</f>
        <v/>
      </c>
      <c r="I186" s="13" t="str">
        <f aca="false">IF(D186="","",MAX(0,Inputs!$B$8-D186))</f>
        <v/>
      </c>
      <c r="J186" s="14" t="str">
        <f aca="false">IF(G186="","",IF(G186&lt;0,"Credit balance",IF(G186=0,"Paid",IF(I186=0,"Current",IF(I186&lt;=30,"1 to 30",IF(I186&lt;=60,"31 to 60",IF(I186&lt;=90,"61 to 90","Over 90")))))))</f>
        <v/>
      </c>
    </row>
    <row r="187" customFormat="false" ht="15" hidden="false" customHeight="false" outlineLevel="0" collapsed="false">
      <c r="A187" s="11"/>
      <c r="B187" s="11"/>
      <c r="C187" s="8"/>
      <c r="D187" s="8"/>
      <c r="E187" s="9"/>
      <c r="F187" s="9"/>
      <c r="G187" s="12" t="str">
        <f aca="false">IF(E187="","",E187-F187)</f>
        <v/>
      </c>
      <c r="H187" s="13" t="str">
        <f aca="false">IF(C187="","",Inputs!$B$8-C187)</f>
        <v/>
      </c>
      <c r="I187" s="13" t="str">
        <f aca="false">IF(D187="","",MAX(0,Inputs!$B$8-D187))</f>
        <v/>
      </c>
      <c r="J187" s="14" t="str">
        <f aca="false">IF(G187="","",IF(G187&lt;0,"Credit balance",IF(G187=0,"Paid",IF(I187=0,"Current",IF(I187&lt;=30,"1 to 30",IF(I187&lt;=60,"31 to 60",IF(I187&lt;=90,"61 to 90","Over 90")))))))</f>
        <v/>
      </c>
    </row>
    <row r="188" customFormat="false" ht="15" hidden="false" customHeight="false" outlineLevel="0" collapsed="false">
      <c r="A188" s="11"/>
      <c r="B188" s="11"/>
      <c r="C188" s="8"/>
      <c r="D188" s="8"/>
      <c r="E188" s="9"/>
      <c r="F188" s="9"/>
      <c r="G188" s="12" t="str">
        <f aca="false">IF(E188="","",E188-F188)</f>
        <v/>
      </c>
      <c r="H188" s="13" t="str">
        <f aca="false">IF(C188="","",Inputs!$B$8-C188)</f>
        <v/>
      </c>
      <c r="I188" s="13" t="str">
        <f aca="false">IF(D188="","",MAX(0,Inputs!$B$8-D188))</f>
        <v/>
      </c>
      <c r="J188" s="14" t="str">
        <f aca="false">IF(G188="","",IF(G188&lt;0,"Credit balance",IF(G188=0,"Paid",IF(I188=0,"Current",IF(I188&lt;=30,"1 to 30",IF(I188&lt;=60,"31 to 60",IF(I188&lt;=90,"61 to 90","Over 90")))))))</f>
        <v/>
      </c>
    </row>
    <row r="189" customFormat="false" ht="15" hidden="false" customHeight="false" outlineLevel="0" collapsed="false">
      <c r="A189" s="11"/>
      <c r="B189" s="11"/>
      <c r="C189" s="8"/>
      <c r="D189" s="8"/>
      <c r="E189" s="9"/>
      <c r="F189" s="9"/>
      <c r="G189" s="12" t="str">
        <f aca="false">IF(E189="","",E189-F189)</f>
        <v/>
      </c>
      <c r="H189" s="13" t="str">
        <f aca="false">IF(C189="","",Inputs!$B$8-C189)</f>
        <v/>
      </c>
      <c r="I189" s="13" t="str">
        <f aca="false">IF(D189="","",MAX(0,Inputs!$B$8-D189))</f>
        <v/>
      </c>
      <c r="J189" s="14" t="str">
        <f aca="false">IF(G189="","",IF(G189&lt;0,"Credit balance",IF(G189=0,"Paid",IF(I189=0,"Current",IF(I189&lt;=30,"1 to 30",IF(I189&lt;=60,"31 to 60",IF(I189&lt;=90,"61 to 90","Over 90")))))))</f>
        <v/>
      </c>
    </row>
    <row r="190" customFormat="false" ht="15" hidden="false" customHeight="false" outlineLevel="0" collapsed="false">
      <c r="A190" s="11"/>
      <c r="B190" s="11"/>
      <c r="C190" s="8"/>
      <c r="D190" s="8"/>
      <c r="E190" s="9"/>
      <c r="F190" s="9"/>
      <c r="G190" s="12" t="str">
        <f aca="false">IF(E190="","",E190-F190)</f>
        <v/>
      </c>
      <c r="H190" s="13" t="str">
        <f aca="false">IF(C190="","",Inputs!$B$8-C190)</f>
        <v/>
      </c>
      <c r="I190" s="13" t="str">
        <f aca="false">IF(D190="","",MAX(0,Inputs!$B$8-D190))</f>
        <v/>
      </c>
      <c r="J190" s="14" t="str">
        <f aca="false">IF(G190="","",IF(G190&lt;0,"Credit balance",IF(G190=0,"Paid",IF(I190=0,"Current",IF(I190&lt;=30,"1 to 30",IF(I190&lt;=60,"31 to 60",IF(I190&lt;=90,"61 to 90","Over 90")))))))</f>
        <v/>
      </c>
    </row>
    <row r="191" customFormat="false" ht="15" hidden="false" customHeight="false" outlineLevel="0" collapsed="false">
      <c r="A191" s="11"/>
      <c r="B191" s="11"/>
      <c r="C191" s="8"/>
      <c r="D191" s="8"/>
      <c r="E191" s="9"/>
      <c r="F191" s="9"/>
      <c r="G191" s="12" t="str">
        <f aca="false">IF(E191="","",E191-F191)</f>
        <v/>
      </c>
      <c r="H191" s="13" t="str">
        <f aca="false">IF(C191="","",Inputs!$B$8-C191)</f>
        <v/>
      </c>
      <c r="I191" s="13" t="str">
        <f aca="false">IF(D191="","",MAX(0,Inputs!$B$8-D191))</f>
        <v/>
      </c>
      <c r="J191" s="14" t="str">
        <f aca="false">IF(G191="","",IF(G191&lt;0,"Credit balance",IF(G191=0,"Paid",IF(I191=0,"Current",IF(I191&lt;=30,"1 to 30",IF(I191&lt;=60,"31 to 60",IF(I191&lt;=90,"61 to 90","Over 90")))))))</f>
        <v/>
      </c>
    </row>
    <row r="192" customFormat="false" ht="15" hidden="false" customHeight="false" outlineLevel="0" collapsed="false">
      <c r="A192" s="11"/>
      <c r="B192" s="11"/>
      <c r="C192" s="8"/>
      <c r="D192" s="8"/>
      <c r="E192" s="9"/>
      <c r="F192" s="9"/>
      <c r="G192" s="12" t="str">
        <f aca="false">IF(E192="","",E192-F192)</f>
        <v/>
      </c>
      <c r="H192" s="13" t="str">
        <f aca="false">IF(C192="","",Inputs!$B$8-C192)</f>
        <v/>
      </c>
      <c r="I192" s="13" t="str">
        <f aca="false">IF(D192="","",MAX(0,Inputs!$B$8-D192))</f>
        <v/>
      </c>
      <c r="J192" s="14" t="str">
        <f aca="false">IF(G192="","",IF(G192&lt;0,"Credit balance",IF(G192=0,"Paid",IF(I192=0,"Current",IF(I192&lt;=30,"1 to 30",IF(I192&lt;=60,"31 to 60",IF(I192&lt;=90,"61 to 90","Over 90")))))))</f>
        <v/>
      </c>
    </row>
    <row r="193" customFormat="false" ht="15" hidden="false" customHeight="false" outlineLevel="0" collapsed="false">
      <c r="A193" s="11"/>
      <c r="B193" s="11"/>
      <c r="C193" s="8"/>
      <c r="D193" s="8"/>
      <c r="E193" s="9"/>
      <c r="F193" s="9"/>
      <c r="G193" s="12" t="str">
        <f aca="false">IF(E193="","",E193-F193)</f>
        <v/>
      </c>
      <c r="H193" s="13" t="str">
        <f aca="false">IF(C193="","",Inputs!$B$8-C193)</f>
        <v/>
      </c>
      <c r="I193" s="13" t="str">
        <f aca="false">IF(D193="","",MAX(0,Inputs!$B$8-D193))</f>
        <v/>
      </c>
      <c r="J193" s="14" t="str">
        <f aca="false">IF(G193="","",IF(G193&lt;0,"Credit balance",IF(G193=0,"Paid",IF(I193=0,"Current",IF(I193&lt;=30,"1 to 30",IF(I193&lt;=60,"31 to 60",IF(I193&lt;=90,"61 to 90","Over 90")))))))</f>
        <v/>
      </c>
    </row>
    <row r="194" customFormat="false" ht="15" hidden="false" customHeight="false" outlineLevel="0" collapsed="false">
      <c r="A194" s="11"/>
      <c r="B194" s="11"/>
      <c r="C194" s="8"/>
      <c r="D194" s="8"/>
      <c r="E194" s="9"/>
      <c r="F194" s="9"/>
      <c r="G194" s="12" t="str">
        <f aca="false">IF(E194="","",E194-F194)</f>
        <v/>
      </c>
      <c r="H194" s="13" t="str">
        <f aca="false">IF(C194="","",Inputs!$B$8-C194)</f>
        <v/>
      </c>
      <c r="I194" s="13" t="str">
        <f aca="false">IF(D194="","",MAX(0,Inputs!$B$8-D194))</f>
        <v/>
      </c>
      <c r="J194" s="14" t="str">
        <f aca="false">IF(G194="","",IF(G194&lt;0,"Credit balance",IF(G194=0,"Paid",IF(I194=0,"Current",IF(I194&lt;=30,"1 to 30",IF(I194&lt;=60,"31 to 60",IF(I194&lt;=90,"61 to 90","Over 90")))))))</f>
        <v/>
      </c>
    </row>
    <row r="195" customFormat="false" ht="15" hidden="false" customHeight="false" outlineLevel="0" collapsed="false">
      <c r="A195" s="11"/>
      <c r="B195" s="11"/>
      <c r="C195" s="8"/>
      <c r="D195" s="8"/>
      <c r="E195" s="9"/>
      <c r="F195" s="9"/>
      <c r="G195" s="12" t="str">
        <f aca="false">IF(E195="","",E195-F195)</f>
        <v/>
      </c>
      <c r="H195" s="13" t="str">
        <f aca="false">IF(C195="","",Inputs!$B$8-C195)</f>
        <v/>
      </c>
      <c r="I195" s="13" t="str">
        <f aca="false">IF(D195="","",MAX(0,Inputs!$B$8-D195))</f>
        <v/>
      </c>
      <c r="J195" s="14" t="str">
        <f aca="false">IF(G195="","",IF(G195&lt;0,"Credit balance",IF(G195=0,"Paid",IF(I195=0,"Current",IF(I195&lt;=30,"1 to 30",IF(I195&lt;=60,"31 to 60",IF(I195&lt;=90,"61 to 90","Over 90")))))))</f>
        <v/>
      </c>
    </row>
    <row r="196" customFormat="false" ht="15" hidden="false" customHeight="false" outlineLevel="0" collapsed="false">
      <c r="A196" s="11"/>
      <c r="B196" s="11"/>
      <c r="C196" s="8"/>
      <c r="D196" s="8"/>
      <c r="E196" s="9"/>
      <c r="F196" s="9"/>
      <c r="G196" s="12" t="str">
        <f aca="false">IF(E196="","",E196-F196)</f>
        <v/>
      </c>
      <c r="H196" s="13" t="str">
        <f aca="false">IF(C196="","",Inputs!$B$8-C196)</f>
        <v/>
      </c>
      <c r="I196" s="13" t="str">
        <f aca="false">IF(D196="","",MAX(0,Inputs!$B$8-D196))</f>
        <v/>
      </c>
      <c r="J196" s="14" t="str">
        <f aca="false">IF(G196="","",IF(G196&lt;0,"Credit balance",IF(G196=0,"Paid",IF(I196=0,"Current",IF(I196&lt;=30,"1 to 30",IF(I196&lt;=60,"31 to 60",IF(I196&lt;=90,"61 to 90","Over 90")))))))</f>
        <v/>
      </c>
    </row>
    <row r="197" customFormat="false" ht="15" hidden="false" customHeight="false" outlineLevel="0" collapsed="false">
      <c r="A197" s="11"/>
      <c r="B197" s="11"/>
      <c r="C197" s="8"/>
      <c r="D197" s="8"/>
      <c r="E197" s="9"/>
      <c r="F197" s="9"/>
      <c r="G197" s="12" t="str">
        <f aca="false">IF(E197="","",E197-F197)</f>
        <v/>
      </c>
      <c r="H197" s="13" t="str">
        <f aca="false">IF(C197="","",Inputs!$B$8-C197)</f>
        <v/>
      </c>
      <c r="I197" s="13" t="str">
        <f aca="false">IF(D197="","",MAX(0,Inputs!$B$8-D197))</f>
        <v/>
      </c>
      <c r="J197" s="14" t="str">
        <f aca="false">IF(G197="","",IF(G197&lt;0,"Credit balance",IF(G197=0,"Paid",IF(I197=0,"Current",IF(I197&lt;=30,"1 to 30",IF(I197&lt;=60,"31 to 60",IF(I197&lt;=90,"61 to 90","Over 90")))))))</f>
        <v/>
      </c>
    </row>
    <row r="198" customFormat="false" ht="15" hidden="false" customHeight="false" outlineLevel="0" collapsed="false">
      <c r="A198" s="11"/>
      <c r="B198" s="11"/>
      <c r="C198" s="8"/>
      <c r="D198" s="8"/>
      <c r="E198" s="9"/>
      <c r="F198" s="9"/>
      <c r="G198" s="12" t="str">
        <f aca="false">IF(E198="","",E198-F198)</f>
        <v/>
      </c>
      <c r="H198" s="13" t="str">
        <f aca="false">IF(C198="","",Inputs!$B$8-C198)</f>
        <v/>
      </c>
      <c r="I198" s="13" t="str">
        <f aca="false">IF(D198="","",MAX(0,Inputs!$B$8-D198))</f>
        <v/>
      </c>
      <c r="J198" s="14" t="str">
        <f aca="false">IF(G198="","",IF(G198&lt;0,"Credit balance",IF(G198=0,"Paid",IF(I198=0,"Current",IF(I198&lt;=30,"1 to 30",IF(I198&lt;=60,"31 to 60",IF(I198&lt;=90,"61 to 90","Over 90")))))))</f>
        <v/>
      </c>
    </row>
    <row r="199" customFormat="false" ht="15" hidden="false" customHeight="false" outlineLevel="0" collapsed="false">
      <c r="A199" s="11"/>
      <c r="B199" s="11"/>
      <c r="C199" s="8"/>
      <c r="D199" s="8"/>
      <c r="E199" s="9"/>
      <c r="F199" s="9"/>
      <c r="G199" s="12" t="str">
        <f aca="false">IF(E199="","",E199-F199)</f>
        <v/>
      </c>
      <c r="H199" s="13" t="str">
        <f aca="false">IF(C199="","",Inputs!$B$8-C199)</f>
        <v/>
      </c>
      <c r="I199" s="13" t="str">
        <f aca="false">IF(D199="","",MAX(0,Inputs!$B$8-D199))</f>
        <v/>
      </c>
      <c r="J199" s="14" t="str">
        <f aca="false">IF(G199="","",IF(G199&lt;0,"Credit balance",IF(G199=0,"Paid",IF(I199=0,"Current",IF(I199&lt;=30,"1 to 30",IF(I199&lt;=60,"31 to 60",IF(I199&lt;=90,"61 to 90","Over 90")))))))</f>
        <v/>
      </c>
    </row>
    <row r="200" customFormat="false" ht="15" hidden="false" customHeight="false" outlineLevel="0" collapsed="false">
      <c r="A200" s="11"/>
      <c r="B200" s="11"/>
      <c r="C200" s="8"/>
      <c r="D200" s="8"/>
      <c r="E200" s="9"/>
      <c r="F200" s="9"/>
      <c r="G200" s="12" t="str">
        <f aca="false">IF(E200="","",E200-F200)</f>
        <v/>
      </c>
      <c r="H200" s="13" t="str">
        <f aca="false">IF(C200="","",Inputs!$B$8-C200)</f>
        <v/>
      </c>
      <c r="I200" s="13" t="str">
        <f aca="false">IF(D200="","",MAX(0,Inputs!$B$8-D200))</f>
        <v/>
      </c>
      <c r="J200" s="14" t="str">
        <f aca="false">IF(G200="","",IF(G200&lt;0,"Credit balance",IF(G200=0,"Paid",IF(I200=0,"Current",IF(I200&lt;=30,"1 to 30",IF(I200&lt;=60,"31 to 60",IF(I200&lt;=90,"61 to 90","Over 90")))))))</f>
        <v/>
      </c>
    </row>
    <row r="201" customFormat="false" ht="15" hidden="false" customHeight="false" outlineLevel="0" collapsed="false">
      <c r="A201" s="11"/>
      <c r="B201" s="11"/>
      <c r="C201" s="8"/>
      <c r="D201" s="8"/>
      <c r="E201" s="9"/>
      <c r="F201" s="9"/>
      <c r="G201" s="12" t="str">
        <f aca="false">IF(E201="","",E201-F201)</f>
        <v/>
      </c>
      <c r="H201" s="13" t="str">
        <f aca="false">IF(C201="","",Inputs!$B$8-C201)</f>
        <v/>
      </c>
      <c r="I201" s="13" t="str">
        <f aca="false">IF(D201="","",MAX(0,Inputs!$B$8-D201))</f>
        <v/>
      </c>
      <c r="J201" s="14" t="str">
        <f aca="false">IF(G201="","",IF(G201&lt;0,"Credit balance",IF(G201=0,"Paid",IF(I201=0,"Current",IF(I201&lt;=30,"1 to 30",IF(I201&lt;=60,"31 to 60",IF(I201&lt;=90,"61 to 90","Over 90")))))))</f>
        <v/>
      </c>
    </row>
    <row r="202" customFormat="false" ht="15" hidden="false" customHeight="false" outlineLevel="0" collapsed="false">
      <c r="A202" s="11"/>
      <c r="B202" s="11"/>
      <c r="C202" s="8"/>
      <c r="D202" s="8"/>
      <c r="E202" s="9"/>
      <c r="F202" s="9"/>
      <c r="G202" s="12" t="str">
        <f aca="false">IF(E202="","",E202-F202)</f>
        <v/>
      </c>
      <c r="H202" s="13" t="str">
        <f aca="false">IF(C202="","",Inputs!$B$8-C202)</f>
        <v/>
      </c>
      <c r="I202" s="13" t="str">
        <f aca="false">IF(D202="","",MAX(0,Inputs!$B$8-D202))</f>
        <v/>
      </c>
      <c r="J202" s="14" t="str">
        <f aca="false">IF(G202="","",IF(G202&lt;0,"Credit balance",IF(G202=0,"Paid",IF(I202=0,"Current",IF(I202&lt;=30,"1 to 30",IF(I202&lt;=60,"31 to 60",IF(I202&lt;=90,"61 to 90","Over 90")))))))</f>
        <v/>
      </c>
    </row>
    <row r="203" customFormat="false" ht="15" hidden="false" customHeight="false" outlineLevel="0" collapsed="false">
      <c r="A203" s="11"/>
      <c r="B203" s="11"/>
      <c r="C203" s="8"/>
      <c r="D203" s="8"/>
      <c r="E203" s="9"/>
      <c r="F203" s="9"/>
      <c r="G203" s="12" t="str">
        <f aca="false">IF(E203="","",E203-F203)</f>
        <v/>
      </c>
      <c r="H203" s="13" t="str">
        <f aca="false">IF(C203="","",Inputs!$B$8-C203)</f>
        <v/>
      </c>
      <c r="I203" s="13" t="str">
        <f aca="false">IF(D203="","",MAX(0,Inputs!$B$8-D203))</f>
        <v/>
      </c>
      <c r="J203" s="14" t="str">
        <f aca="false">IF(G203="","",IF(G203&lt;0,"Credit balance",IF(G203=0,"Paid",IF(I203=0,"Current",IF(I203&lt;=30,"1 to 30",IF(I203&lt;=60,"31 to 60",IF(I203&lt;=90,"61 to 90","Over 90")))))))</f>
        <v/>
      </c>
    </row>
    <row r="204" customFormat="false" ht="15" hidden="false" customHeight="false" outlineLevel="0" collapsed="false">
      <c r="A204" s="11"/>
      <c r="B204" s="11"/>
      <c r="C204" s="8"/>
      <c r="D204" s="8"/>
      <c r="E204" s="9"/>
      <c r="F204" s="9"/>
      <c r="G204" s="12" t="str">
        <f aca="false">IF(E204="","",E204-F204)</f>
        <v/>
      </c>
      <c r="H204" s="13" t="str">
        <f aca="false">IF(C204="","",Inputs!$B$8-C204)</f>
        <v/>
      </c>
      <c r="I204" s="13" t="str">
        <f aca="false">IF(D204="","",MAX(0,Inputs!$B$8-D204))</f>
        <v/>
      </c>
      <c r="J204" s="14" t="str">
        <f aca="false">IF(G204="","",IF(G204&lt;0,"Credit balance",IF(G204=0,"Paid",IF(I204=0,"Current",IF(I204&lt;=30,"1 to 30",IF(I204&lt;=60,"31 to 60",IF(I204&lt;=90,"61 to 90","Over 90")))))))</f>
        <v/>
      </c>
    </row>
    <row r="205" customFormat="false" ht="15" hidden="false" customHeight="false" outlineLevel="0" collapsed="false">
      <c r="A205" s="11"/>
      <c r="B205" s="11"/>
      <c r="C205" s="8"/>
      <c r="D205" s="8"/>
      <c r="E205" s="9"/>
      <c r="F205" s="9"/>
      <c r="G205" s="12" t="str">
        <f aca="false">IF(E205="","",E205-F205)</f>
        <v/>
      </c>
      <c r="H205" s="13" t="str">
        <f aca="false">IF(C205="","",Inputs!$B$8-C205)</f>
        <v/>
      </c>
      <c r="I205" s="13" t="str">
        <f aca="false">IF(D205="","",MAX(0,Inputs!$B$8-D205))</f>
        <v/>
      </c>
      <c r="J205" s="14" t="str">
        <f aca="false">IF(G205="","",IF(G205&lt;0,"Credit balance",IF(G205=0,"Paid",IF(I205=0,"Current",IF(I205&lt;=30,"1 to 30",IF(I205&lt;=60,"31 to 60",IF(I205&lt;=90,"61 to 90","Over 90")))))))</f>
        <v/>
      </c>
    </row>
    <row r="206" customFormat="false" ht="15" hidden="false" customHeight="false" outlineLevel="0" collapsed="false">
      <c r="A206" s="11"/>
      <c r="B206" s="11"/>
      <c r="C206" s="8"/>
      <c r="D206" s="8"/>
      <c r="E206" s="9"/>
      <c r="F206" s="9"/>
      <c r="G206" s="12" t="str">
        <f aca="false">IF(E206="","",E206-F206)</f>
        <v/>
      </c>
      <c r="H206" s="13" t="str">
        <f aca="false">IF(C206="","",Inputs!$B$8-C206)</f>
        <v/>
      </c>
      <c r="I206" s="13" t="str">
        <f aca="false">IF(D206="","",MAX(0,Inputs!$B$8-D206))</f>
        <v/>
      </c>
      <c r="J206" s="14" t="str">
        <f aca="false">IF(G206="","",IF(G206&lt;0,"Credit balance",IF(G206=0,"Paid",IF(I206=0,"Current",IF(I206&lt;=30,"1 to 30",IF(I206&lt;=60,"31 to 60",IF(I206&lt;=90,"61 to 90","Over 90")))))))</f>
        <v/>
      </c>
    </row>
    <row r="207" customFormat="false" ht="15" hidden="false" customHeight="false" outlineLevel="0" collapsed="false">
      <c r="A207" s="11"/>
      <c r="B207" s="11"/>
      <c r="C207" s="8"/>
      <c r="D207" s="8"/>
      <c r="E207" s="9"/>
      <c r="F207" s="9"/>
      <c r="G207" s="12" t="str">
        <f aca="false">IF(E207="","",E207-F207)</f>
        <v/>
      </c>
      <c r="H207" s="13" t="str">
        <f aca="false">IF(C207="","",Inputs!$B$8-C207)</f>
        <v/>
      </c>
      <c r="I207" s="13" t="str">
        <f aca="false">IF(D207="","",MAX(0,Inputs!$B$8-D207))</f>
        <v/>
      </c>
      <c r="J207" s="14" t="str">
        <f aca="false">IF(G207="","",IF(G207&lt;0,"Credit balance",IF(G207=0,"Paid",IF(I207=0,"Current",IF(I207&lt;=30,"1 to 30",IF(I207&lt;=60,"31 to 60",IF(I207&lt;=90,"61 to 90","Over 90")))))))</f>
        <v/>
      </c>
    </row>
    <row r="208" customFormat="false" ht="15" hidden="false" customHeight="false" outlineLevel="0" collapsed="false">
      <c r="A208" s="11"/>
      <c r="B208" s="11"/>
      <c r="C208" s="8"/>
      <c r="D208" s="8"/>
      <c r="E208" s="9"/>
      <c r="F208" s="9"/>
      <c r="G208" s="12" t="str">
        <f aca="false">IF(E208="","",E208-F208)</f>
        <v/>
      </c>
      <c r="H208" s="13" t="str">
        <f aca="false">IF(C208="","",Inputs!$B$8-C208)</f>
        <v/>
      </c>
      <c r="I208" s="13" t="str">
        <f aca="false">IF(D208="","",MAX(0,Inputs!$B$8-D208))</f>
        <v/>
      </c>
      <c r="J208" s="14" t="str">
        <f aca="false">IF(G208="","",IF(G208&lt;0,"Credit balance",IF(G208=0,"Paid",IF(I208=0,"Current",IF(I208&lt;=30,"1 to 30",IF(I208&lt;=60,"31 to 60",IF(I208&lt;=90,"61 to 90","Over 90")))))))</f>
        <v/>
      </c>
    </row>
    <row r="209" customFormat="false" ht="15" hidden="false" customHeight="false" outlineLevel="0" collapsed="false">
      <c r="A209" s="11"/>
      <c r="B209" s="11"/>
      <c r="C209" s="8"/>
      <c r="D209" s="8"/>
      <c r="E209" s="9"/>
      <c r="F209" s="9"/>
      <c r="G209" s="12" t="str">
        <f aca="false">IF(E209="","",E209-F209)</f>
        <v/>
      </c>
      <c r="H209" s="13" t="str">
        <f aca="false">IF(C209="","",Inputs!$B$8-C209)</f>
        <v/>
      </c>
      <c r="I209" s="13" t="str">
        <f aca="false">IF(D209="","",MAX(0,Inputs!$B$8-D209))</f>
        <v/>
      </c>
      <c r="J209" s="14" t="str">
        <f aca="false">IF(G209="","",IF(G209&lt;0,"Credit balance",IF(G209=0,"Paid",IF(I209=0,"Current",IF(I209&lt;=30,"1 to 30",IF(I209&lt;=60,"31 to 60",IF(I209&lt;=90,"61 to 90","Over 90")))))))</f>
        <v/>
      </c>
    </row>
    <row r="210" customFormat="false" ht="15" hidden="false" customHeight="false" outlineLevel="0" collapsed="false">
      <c r="A210" s="11"/>
      <c r="B210" s="11"/>
      <c r="C210" s="8"/>
      <c r="D210" s="8"/>
      <c r="E210" s="9"/>
      <c r="F210" s="9"/>
      <c r="G210" s="12" t="str">
        <f aca="false">IF(E210="","",E210-F210)</f>
        <v/>
      </c>
      <c r="H210" s="13" t="str">
        <f aca="false">IF(C210="","",Inputs!$B$8-C210)</f>
        <v/>
      </c>
      <c r="I210" s="13" t="str">
        <f aca="false">IF(D210="","",MAX(0,Inputs!$B$8-D210))</f>
        <v/>
      </c>
      <c r="J210" s="14" t="str">
        <f aca="false">IF(G210="","",IF(G210&lt;0,"Credit balance",IF(G210=0,"Paid",IF(I210=0,"Current",IF(I210&lt;=30,"1 to 30",IF(I210&lt;=60,"31 to 60",IF(I210&lt;=90,"61 to 90","Over 90")))))))</f>
        <v/>
      </c>
    </row>
    <row r="211" customFormat="false" ht="15" hidden="false" customHeight="false" outlineLevel="0" collapsed="false">
      <c r="A211" s="11"/>
      <c r="B211" s="11"/>
      <c r="C211" s="8"/>
      <c r="D211" s="8"/>
      <c r="E211" s="9"/>
      <c r="F211" s="9"/>
      <c r="G211" s="12" t="str">
        <f aca="false">IF(E211="","",E211-F211)</f>
        <v/>
      </c>
      <c r="H211" s="13" t="str">
        <f aca="false">IF(C211="","",Inputs!$B$8-C211)</f>
        <v/>
      </c>
      <c r="I211" s="13" t="str">
        <f aca="false">IF(D211="","",MAX(0,Inputs!$B$8-D211))</f>
        <v/>
      </c>
      <c r="J211" s="14" t="str">
        <f aca="false">IF(G211="","",IF(G211&lt;0,"Credit balance",IF(G211=0,"Paid",IF(I211=0,"Current",IF(I211&lt;=30,"1 to 30",IF(I211&lt;=60,"31 to 60",IF(I211&lt;=90,"61 to 90","Over 90")))))))</f>
        <v/>
      </c>
    </row>
    <row r="212" customFormat="false" ht="15" hidden="false" customHeight="false" outlineLevel="0" collapsed="false">
      <c r="A212" s="11"/>
      <c r="B212" s="11"/>
      <c r="C212" s="8"/>
      <c r="D212" s="8"/>
      <c r="E212" s="9"/>
      <c r="F212" s="9"/>
      <c r="G212" s="12" t="str">
        <f aca="false">IF(E212="","",E212-F212)</f>
        <v/>
      </c>
      <c r="H212" s="13" t="str">
        <f aca="false">IF(C212="","",Inputs!$B$8-C212)</f>
        <v/>
      </c>
      <c r="I212" s="13" t="str">
        <f aca="false">IF(D212="","",MAX(0,Inputs!$B$8-D212))</f>
        <v/>
      </c>
      <c r="J212" s="14" t="str">
        <f aca="false">IF(G212="","",IF(G212&lt;0,"Credit balance",IF(G212=0,"Paid",IF(I212=0,"Current",IF(I212&lt;=30,"1 to 30",IF(I212&lt;=60,"31 to 60",IF(I212&lt;=90,"61 to 90","Over 90")))))))</f>
        <v/>
      </c>
    </row>
    <row r="213" customFormat="false" ht="15" hidden="false" customHeight="false" outlineLevel="0" collapsed="false">
      <c r="A213" s="11"/>
      <c r="B213" s="11"/>
      <c r="C213" s="8"/>
      <c r="D213" s="8"/>
      <c r="E213" s="9"/>
      <c r="F213" s="9"/>
      <c r="G213" s="12" t="str">
        <f aca="false">IF(E213="","",E213-F213)</f>
        <v/>
      </c>
      <c r="H213" s="13" t="str">
        <f aca="false">IF(C213="","",Inputs!$B$8-C213)</f>
        <v/>
      </c>
      <c r="I213" s="13" t="str">
        <f aca="false">IF(D213="","",MAX(0,Inputs!$B$8-D213))</f>
        <v/>
      </c>
      <c r="J213" s="14" t="str">
        <f aca="false">IF(G213="","",IF(G213&lt;0,"Credit balance",IF(G213=0,"Paid",IF(I213=0,"Current",IF(I213&lt;=30,"1 to 30",IF(I213&lt;=60,"31 to 60",IF(I213&lt;=90,"61 to 90","Over 90")))))))</f>
        <v/>
      </c>
    </row>
    <row r="214" customFormat="false" ht="15" hidden="false" customHeight="false" outlineLevel="0" collapsed="false">
      <c r="A214" s="11"/>
      <c r="B214" s="11"/>
      <c r="C214" s="8"/>
      <c r="D214" s="8"/>
      <c r="E214" s="9"/>
      <c r="F214" s="9"/>
      <c r="G214" s="12" t="str">
        <f aca="false">IF(E214="","",E214-F214)</f>
        <v/>
      </c>
      <c r="H214" s="13" t="str">
        <f aca="false">IF(C214="","",Inputs!$B$8-C214)</f>
        <v/>
      </c>
      <c r="I214" s="13" t="str">
        <f aca="false">IF(D214="","",MAX(0,Inputs!$B$8-D214))</f>
        <v/>
      </c>
      <c r="J214" s="14" t="str">
        <f aca="false">IF(G214="","",IF(G214&lt;0,"Credit balance",IF(G214=0,"Paid",IF(I214=0,"Current",IF(I214&lt;=30,"1 to 30",IF(I214&lt;=60,"31 to 60",IF(I214&lt;=90,"61 to 90","Over 90")))))))</f>
        <v/>
      </c>
    </row>
    <row r="215" customFormat="false" ht="15" hidden="false" customHeight="false" outlineLevel="0" collapsed="false">
      <c r="A215" s="11"/>
      <c r="B215" s="11"/>
      <c r="C215" s="8"/>
      <c r="D215" s="8"/>
      <c r="E215" s="9"/>
      <c r="F215" s="9"/>
      <c r="G215" s="12" t="str">
        <f aca="false">IF(E215="","",E215-F215)</f>
        <v/>
      </c>
      <c r="H215" s="13" t="str">
        <f aca="false">IF(C215="","",Inputs!$B$8-C215)</f>
        <v/>
      </c>
      <c r="I215" s="13" t="str">
        <f aca="false">IF(D215="","",MAX(0,Inputs!$B$8-D215))</f>
        <v/>
      </c>
      <c r="J215" s="14" t="str">
        <f aca="false">IF(G215="","",IF(G215&lt;0,"Credit balance",IF(G215=0,"Paid",IF(I215=0,"Current",IF(I215&lt;=30,"1 to 30",IF(I215&lt;=60,"31 to 60",IF(I215&lt;=90,"61 to 90","Over 90")))))))</f>
        <v/>
      </c>
    </row>
    <row r="216" customFormat="false" ht="15" hidden="false" customHeight="false" outlineLevel="0" collapsed="false">
      <c r="A216" s="11"/>
      <c r="B216" s="11"/>
      <c r="C216" s="8"/>
      <c r="D216" s="8"/>
      <c r="E216" s="9"/>
      <c r="F216" s="9"/>
      <c r="G216" s="12" t="str">
        <f aca="false">IF(E216="","",E216-F216)</f>
        <v/>
      </c>
      <c r="H216" s="13" t="str">
        <f aca="false">IF(C216="","",Inputs!$B$8-C216)</f>
        <v/>
      </c>
      <c r="I216" s="13" t="str">
        <f aca="false">IF(D216="","",MAX(0,Inputs!$B$8-D216))</f>
        <v/>
      </c>
      <c r="J216" s="14" t="str">
        <f aca="false">IF(G216="","",IF(G216&lt;0,"Credit balance",IF(G216=0,"Paid",IF(I216=0,"Current",IF(I216&lt;=30,"1 to 30",IF(I216&lt;=60,"31 to 60",IF(I216&lt;=90,"61 to 90","Over 90")))))))</f>
        <v/>
      </c>
    </row>
    <row r="217" customFormat="false" ht="15" hidden="false" customHeight="false" outlineLevel="0" collapsed="false">
      <c r="A217" s="11"/>
      <c r="B217" s="11"/>
      <c r="C217" s="8"/>
      <c r="D217" s="8"/>
      <c r="E217" s="9"/>
      <c r="F217" s="9"/>
      <c r="G217" s="12" t="str">
        <f aca="false">IF(E217="","",E217-F217)</f>
        <v/>
      </c>
      <c r="H217" s="13" t="str">
        <f aca="false">IF(C217="","",Inputs!$B$8-C217)</f>
        <v/>
      </c>
      <c r="I217" s="13" t="str">
        <f aca="false">IF(D217="","",MAX(0,Inputs!$B$8-D217))</f>
        <v/>
      </c>
      <c r="J217" s="14" t="str">
        <f aca="false">IF(G217="","",IF(G217&lt;0,"Credit balance",IF(G217=0,"Paid",IF(I217=0,"Current",IF(I217&lt;=30,"1 to 30",IF(I217&lt;=60,"31 to 60",IF(I217&lt;=90,"61 to 90","Over 90")))))))</f>
        <v/>
      </c>
    </row>
    <row r="218" customFormat="false" ht="15" hidden="false" customHeight="false" outlineLevel="0" collapsed="false">
      <c r="A218" s="11"/>
      <c r="B218" s="11"/>
      <c r="C218" s="8"/>
      <c r="D218" s="8"/>
      <c r="E218" s="9"/>
      <c r="F218" s="9"/>
      <c r="G218" s="12" t="str">
        <f aca="false">IF(E218="","",E218-F218)</f>
        <v/>
      </c>
      <c r="H218" s="13" t="str">
        <f aca="false">IF(C218="","",Inputs!$B$8-C218)</f>
        <v/>
      </c>
      <c r="I218" s="13" t="str">
        <f aca="false">IF(D218="","",MAX(0,Inputs!$B$8-D218))</f>
        <v/>
      </c>
      <c r="J218" s="14" t="str">
        <f aca="false">IF(G218="","",IF(G218&lt;0,"Credit balance",IF(G218=0,"Paid",IF(I218=0,"Current",IF(I218&lt;=30,"1 to 30",IF(I218&lt;=60,"31 to 60",IF(I218&lt;=90,"61 to 90","Over 90")))))))</f>
        <v/>
      </c>
    </row>
    <row r="219" customFormat="false" ht="15" hidden="false" customHeight="false" outlineLevel="0" collapsed="false">
      <c r="A219" s="11"/>
      <c r="B219" s="11"/>
      <c r="C219" s="8"/>
      <c r="D219" s="8"/>
      <c r="E219" s="9"/>
      <c r="F219" s="9"/>
      <c r="G219" s="12" t="str">
        <f aca="false">IF(E219="","",E219-F219)</f>
        <v/>
      </c>
      <c r="H219" s="13" t="str">
        <f aca="false">IF(C219="","",Inputs!$B$8-C219)</f>
        <v/>
      </c>
      <c r="I219" s="13" t="str">
        <f aca="false">IF(D219="","",MAX(0,Inputs!$B$8-D219))</f>
        <v/>
      </c>
      <c r="J219" s="14" t="str">
        <f aca="false">IF(G219="","",IF(G219&lt;0,"Credit balance",IF(G219=0,"Paid",IF(I219=0,"Current",IF(I219&lt;=30,"1 to 30",IF(I219&lt;=60,"31 to 60",IF(I219&lt;=90,"61 to 90","Over 90")))))))</f>
        <v/>
      </c>
    </row>
    <row r="220" customFormat="false" ht="15" hidden="false" customHeight="false" outlineLevel="0" collapsed="false">
      <c r="A220" s="11"/>
      <c r="B220" s="11"/>
      <c r="C220" s="8"/>
      <c r="D220" s="8"/>
      <c r="E220" s="9"/>
      <c r="F220" s="9"/>
      <c r="G220" s="12" t="str">
        <f aca="false">IF(E220="","",E220-F220)</f>
        <v/>
      </c>
      <c r="H220" s="13" t="str">
        <f aca="false">IF(C220="","",Inputs!$B$8-C220)</f>
        <v/>
      </c>
      <c r="I220" s="13" t="str">
        <f aca="false">IF(D220="","",MAX(0,Inputs!$B$8-D220))</f>
        <v/>
      </c>
      <c r="J220" s="14" t="str">
        <f aca="false">IF(G220="","",IF(G220&lt;0,"Credit balance",IF(G220=0,"Paid",IF(I220=0,"Current",IF(I220&lt;=30,"1 to 30",IF(I220&lt;=60,"31 to 60",IF(I220&lt;=90,"61 to 90","Over 90")))))))</f>
        <v/>
      </c>
    </row>
    <row r="221" customFormat="false" ht="15" hidden="false" customHeight="false" outlineLevel="0" collapsed="false">
      <c r="A221" s="11"/>
      <c r="B221" s="11"/>
      <c r="C221" s="8"/>
      <c r="D221" s="8"/>
      <c r="E221" s="9"/>
      <c r="F221" s="9"/>
      <c r="G221" s="12" t="str">
        <f aca="false">IF(E221="","",E221-F221)</f>
        <v/>
      </c>
      <c r="H221" s="13" t="str">
        <f aca="false">IF(C221="","",Inputs!$B$8-C221)</f>
        <v/>
      </c>
      <c r="I221" s="13" t="str">
        <f aca="false">IF(D221="","",MAX(0,Inputs!$B$8-D221))</f>
        <v/>
      </c>
      <c r="J221" s="14" t="str">
        <f aca="false">IF(G221="","",IF(G221&lt;0,"Credit balance",IF(G221=0,"Paid",IF(I221=0,"Current",IF(I221&lt;=30,"1 to 30",IF(I221&lt;=60,"31 to 60",IF(I221&lt;=90,"61 to 90","Over 90")))))))</f>
        <v/>
      </c>
    </row>
    <row r="222" customFormat="false" ht="15" hidden="false" customHeight="false" outlineLevel="0" collapsed="false">
      <c r="A222" s="11"/>
      <c r="B222" s="11"/>
      <c r="C222" s="8"/>
      <c r="D222" s="8"/>
      <c r="E222" s="9"/>
      <c r="F222" s="9"/>
      <c r="G222" s="12" t="str">
        <f aca="false">IF(E222="","",E222-F222)</f>
        <v/>
      </c>
      <c r="H222" s="13" t="str">
        <f aca="false">IF(C222="","",Inputs!$B$8-C222)</f>
        <v/>
      </c>
      <c r="I222" s="13" t="str">
        <f aca="false">IF(D222="","",MAX(0,Inputs!$B$8-D222))</f>
        <v/>
      </c>
      <c r="J222" s="14" t="str">
        <f aca="false">IF(G222="","",IF(G222&lt;0,"Credit balance",IF(G222=0,"Paid",IF(I222=0,"Current",IF(I222&lt;=30,"1 to 30",IF(I222&lt;=60,"31 to 60",IF(I222&lt;=90,"61 to 90","Over 90")))))))</f>
        <v/>
      </c>
    </row>
    <row r="223" customFormat="false" ht="15" hidden="false" customHeight="false" outlineLevel="0" collapsed="false">
      <c r="A223" s="11"/>
      <c r="B223" s="11"/>
      <c r="C223" s="8"/>
      <c r="D223" s="8"/>
      <c r="E223" s="9"/>
      <c r="F223" s="9"/>
      <c r="G223" s="12" t="str">
        <f aca="false">IF(E223="","",E223-F223)</f>
        <v/>
      </c>
      <c r="H223" s="13" t="str">
        <f aca="false">IF(C223="","",Inputs!$B$8-C223)</f>
        <v/>
      </c>
      <c r="I223" s="13" t="str">
        <f aca="false">IF(D223="","",MAX(0,Inputs!$B$8-D223))</f>
        <v/>
      </c>
      <c r="J223" s="14" t="str">
        <f aca="false">IF(G223="","",IF(G223&lt;0,"Credit balance",IF(G223=0,"Paid",IF(I223=0,"Current",IF(I223&lt;=30,"1 to 30",IF(I223&lt;=60,"31 to 60",IF(I223&lt;=90,"61 to 90","Over 90")))))))</f>
        <v/>
      </c>
    </row>
    <row r="224" customFormat="false" ht="15" hidden="false" customHeight="false" outlineLevel="0" collapsed="false">
      <c r="A224" s="11"/>
      <c r="B224" s="11"/>
      <c r="C224" s="8"/>
      <c r="D224" s="8"/>
      <c r="E224" s="9"/>
      <c r="F224" s="9"/>
      <c r="G224" s="12" t="str">
        <f aca="false">IF(E224="","",E224-F224)</f>
        <v/>
      </c>
      <c r="H224" s="13" t="str">
        <f aca="false">IF(C224="","",Inputs!$B$8-C224)</f>
        <v/>
      </c>
      <c r="I224" s="13" t="str">
        <f aca="false">IF(D224="","",MAX(0,Inputs!$B$8-D224))</f>
        <v/>
      </c>
      <c r="J224" s="14" t="str">
        <f aca="false">IF(G224="","",IF(G224&lt;0,"Credit balance",IF(G224=0,"Paid",IF(I224=0,"Current",IF(I224&lt;=30,"1 to 30",IF(I224&lt;=60,"31 to 60",IF(I224&lt;=90,"61 to 90","Over 90")))))))</f>
        <v/>
      </c>
    </row>
    <row r="225" customFormat="false" ht="15" hidden="false" customHeight="false" outlineLevel="0" collapsed="false">
      <c r="A225" s="11"/>
      <c r="B225" s="11"/>
      <c r="C225" s="8"/>
      <c r="D225" s="8"/>
      <c r="E225" s="9"/>
      <c r="F225" s="9"/>
      <c r="G225" s="12" t="str">
        <f aca="false">IF(E225="","",E225-F225)</f>
        <v/>
      </c>
      <c r="H225" s="13" t="str">
        <f aca="false">IF(C225="","",Inputs!$B$8-C225)</f>
        <v/>
      </c>
      <c r="I225" s="13" t="str">
        <f aca="false">IF(D225="","",MAX(0,Inputs!$B$8-D225))</f>
        <v/>
      </c>
      <c r="J225" s="14" t="str">
        <f aca="false">IF(G225="","",IF(G225&lt;0,"Credit balance",IF(G225=0,"Paid",IF(I225=0,"Current",IF(I225&lt;=30,"1 to 30",IF(I225&lt;=60,"31 to 60",IF(I225&lt;=90,"61 to 90","Over 90")))))))</f>
        <v/>
      </c>
    </row>
    <row r="226" customFormat="false" ht="15" hidden="false" customHeight="false" outlineLevel="0" collapsed="false">
      <c r="A226" s="11"/>
      <c r="B226" s="11"/>
      <c r="C226" s="8"/>
      <c r="D226" s="8"/>
      <c r="E226" s="9"/>
      <c r="F226" s="9"/>
      <c r="G226" s="12" t="str">
        <f aca="false">IF(E226="","",E226-F226)</f>
        <v/>
      </c>
      <c r="H226" s="13" t="str">
        <f aca="false">IF(C226="","",Inputs!$B$8-C226)</f>
        <v/>
      </c>
      <c r="I226" s="13" t="str">
        <f aca="false">IF(D226="","",MAX(0,Inputs!$B$8-D226))</f>
        <v/>
      </c>
      <c r="J226" s="14" t="str">
        <f aca="false">IF(G226="","",IF(G226&lt;0,"Credit balance",IF(G226=0,"Paid",IF(I226=0,"Current",IF(I226&lt;=30,"1 to 30",IF(I226&lt;=60,"31 to 60",IF(I226&lt;=90,"61 to 90","Over 90")))))))</f>
        <v/>
      </c>
    </row>
    <row r="227" customFormat="false" ht="15" hidden="false" customHeight="false" outlineLevel="0" collapsed="false">
      <c r="A227" s="11"/>
      <c r="B227" s="11"/>
      <c r="C227" s="8"/>
      <c r="D227" s="8"/>
      <c r="E227" s="9"/>
      <c r="F227" s="9"/>
      <c r="G227" s="12" t="str">
        <f aca="false">IF(E227="","",E227-F227)</f>
        <v/>
      </c>
      <c r="H227" s="13" t="str">
        <f aca="false">IF(C227="","",Inputs!$B$8-C227)</f>
        <v/>
      </c>
      <c r="I227" s="13" t="str">
        <f aca="false">IF(D227="","",MAX(0,Inputs!$B$8-D227))</f>
        <v/>
      </c>
      <c r="J227" s="14" t="str">
        <f aca="false">IF(G227="","",IF(G227&lt;0,"Credit balance",IF(G227=0,"Paid",IF(I227=0,"Current",IF(I227&lt;=30,"1 to 30",IF(I227&lt;=60,"31 to 60",IF(I227&lt;=90,"61 to 90","Over 90")))))))</f>
        <v/>
      </c>
    </row>
    <row r="228" customFormat="false" ht="15" hidden="false" customHeight="false" outlineLevel="0" collapsed="false">
      <c r="A228" s="11"/>
      <c r="B228" s="11"/>
      <c r="C228" s="8"/>
      <c r="D228" s="8"/>
      <c r="E228" s="9"/>
      <c r="F228" s="9"/>
      <c r="G228" s="12" t="str">
        <f aca="false">IF(E228="","",E228-F228)</f>
        <v/>
      </c>
      <c r="H228" s="13" t="str">
        <f aca="false">IF(C228="","",Inputs!$B$8-C228)</f>
        <v/>
      </c>
      <c r="I228" s="13" t="str">
        <f aca="false">IF(D228="","",MAX(0,Inputs!$B$8-D228))</f>
        <v/>
      </c>
      <c r="J228" s="14" t="str">
        <f aca="false">IF(G228="","",IF(G228&lt;0,"Credit balance",IF(G228=0,"Paid",IF(I228=0,"Current",IF(I228&lt;=30,"1 to 30",IF(I228&lt;=60,"31 to 60",IF(I228&lt;=90,"61 to 90","Over 90")))))))</f>
        <v/>
      </c>
    </row>
    <row r="229" customFormat="false" ht="15" hidden="false" customHeight="false" outlineLevel="0" collapsed="false">
      <c r="A229" s="11"/>
      <c r="B229" s="11"/>
      <c r="C229" s="8"/>
      <c r="D229" s="8"/>
      <c r="E229" s="9"/>
      <c r="F229" s="9"/>
      <c r="G229" s="12" t="str">
        <f aca="false">IF(E229="","",E229-F229)</f>
        <v/>
      </c>
      <c r="H229" s="13" t="str">
        <f aca="false">IF(C229="","",Inputs!$B$8-C229)</f>
        <v/>
      </c>
      <c r="I229" s="13" t="str">
        <f aca="false">IF(D229="","",MAX(0,Inputs!$B$8-D229))</f>
        <v/>
      </c>
      <c r="J229" s="14" t="str">
        <f aca="false">IF(G229="","",IF(G229&lt;0,"Credit balance",IF(G229=0,"Paid",IF(I229=0,"Current",IF(I229&lt;=30,"1 to 30",IF(I229&lt;=60,"31 to 60",IF(I229&lt;=90,"61 to 90","Over 90")))))))</f>
        <v/>
      </c>
    </row>
    <row r="230" customFormat="false" ht="15" hidden="false" customHeight="false" outlineLevel="0" collapsed="false">
      <c r="A230" s="11"/>
      <c r="B230" s="11"/>
      <c r="C230" s="8"/>
      <c r="D230" s="8"/>
      <c r="E230" s="9"/>
      <c r="F230" s="9"/>
      <c r="G230" s="12" t="str">
        <f aca="false">IF(E230="","",E230-F230)</f>
        <v/>
      </c>
      <c r="H230" s="13" t="str">
        <f aca="false">IF(C230="","",Inputs!$B$8-C230)</f>
        <v/>
      </c>
      <c r="I230" s="13" t="str">
        <f aca="false">IF(D230="","",MAX(0,Inputs!$B$8-D230))</f>
        <v/>
      </c>
      <c r="J230" s="14" t="str">
        <f aca="false">IF(G230="","",IF(G230&lt;0,"Credit balance",IF(G230=0,"Paid",IF(I230=0,"Current",IF(I230&lt;=30,"1 to 30",IF(I230&lt;=60,"31 to 60",IF(I230&lt;=90,"61 to 90","Over 90")))))))</f>
        <v/>
      </c>
    </row>
    <row r="231" customFormat="false" ht="15" hidden="false" customHeight="false" outlineLevel="0" collapsed="false">
      <c r="A231" s="11"/>
      <c r="B231" s="11"/>
      <c r="C231" s="8"/>
      <c r="D231" s="8"/>
      <c r="E231" s="9"/>
      <c r="F231" s="9"/>
      <c r="G231" s="12" t="str">
        <f aca="false">IF(E231="","",E231-F231)</f>
        <v/>
      </c>
      <c r="H231" s="13" t="str">
        <f aca="false">IF(C231="","",Inputs!$B$8-C231)</f>
        <v/>
      </c>
      <c r="I231" s="13" t="str">
        <f aca="false">IF(D231="","",MAX(0,Inputs!$B$8-D231))</f>
        <v/>
      </c>
      <c r="J231" s="14" t="str">
        <f aca="false">IF(G231="","",IF(G231&lt;0,"Credit balance",IF(G231=0,"Paid",IF(I231=0,"Current",IF(I231&lt;=30,"1 to 30",IF(I231&lt;=60,"31 to 60",IF(I231&lt;=90,"61 to 90","Over 90")))))))</f>
        <v/>
      </c>
    </row>
    <row r="232" customFormat="false" ht="15" hidden="false" customHeight="false" outlineLevel="0" collapsed="false">
      <c r="A232" s="11"/>
      <c r="B232" s="11"/>
      <c r="C232" s="8"/>
      <c r="D232" s="8"/>
      <c r="E232" s="9"/>
      <c r="F232" s="9"/>
      <c r="G232" s="12" t="str">
        <f aca="false">IF(E232="","",E232-F232)</f>
        <v/>
      </c>
      <c r="H232" s="13" t="str">
        <f aca="false">IF(C232="","",Inputs!$B$8-C232)</f>
        <v/>
      </c>
      <c r="I232" s="13" t="str">
        <f aca="false">IF(D232="","",MAX(0,Inputs!$B$8-D232))</f>
        <v/>
      </c>
      <c r="J232" s="14" t="str">
        <f aca="false">IF(G232="","",IF(G232&lt;0,"Credit balance",IF(G232=0,"Paid",IF(I232=0,"Current",IF(I232&lt;=30,"1 to 30",IF(I232&lt;=60,"31 to 60",IF(I232&lt;=90,"61 to 90","Over 90")))))))</f>
        <v/>
      </c>
    </row>
    <row r="233" customFormat="false" ht="15" hidden="false" customHeight="false" outlineLevel="0" collapsed="false">
      <c r="A233" s="11"/>
      <c r="B233" s="11"/>
      <c r="C233" s="8"/>
      <c r="D233" s="8"/>
      <c r="E233" s="9"/>
      <c r="F233" s="9"/>
      <c r="G233" s="12" t="str">
        <f aca="false">IF(E233="","",E233-F233)</f>
        <v/>
      </c>
      <c r="H233" s="13" t="str">
        <f aca="false">IF(C233="","",Inputs!$B$8-C233)</f>
        <v/>
      </c>
      <c r="I233" s="13" t="str">
        <f aca="false">IF(D233="","",MAX(0,Inputs!$B$8-D233))</f>
        <v/>
      </c>
      <c r="J233" s="14" t="str">
        <f aca="false">IF(G233="","",IF(G233&lt;0,"Credit balance",IF(G233=0,"Paid",IF(I233=0,"Current",IF(I233&lt;=30,"1 to 30",IF(I233&lt;=60,"31 to 60",IF(I233&lt;=90,"61 to 90","Over 90")))))))</f>
        <v/>
      </c>
    </row>
    <row r="234" customFormat="false" ht="15" hidden="false" customHeight="false" outlineLevel="0" collapsed="false">
      <c r="A234" s="11"/>
      <c r="B234" s="11"/>
      <c r="C234" s="8"/>
      <c r="D234" s="8"/>
      <c r="E234" s="9"/>
      <c r="F234" s="9"/>
      <c r="G234" s="12" t="str">
        <f aca="false">IF(E234="","",E234-F234)</f>
        <v/>
      </c>
      <c r="H234" s="13" t="str">
        <f aca="false">IF(C234="","",Inputs!$B$8-C234)</f>
        <v/>
      </c>
      <c r="I234" s="13" t="str">
        <f aca="false">IF(D234="","",MAX(0,Inputs!$B$8-D234))</f>
        <v/>
      </c>
      <c r="J234" s="14" t="str">
        <f aca="false">IF(G234="","",IF(G234&lt;0,"Credit balance",IF(G234=0,"Paid",IF(I234=0,"Current",IF(I234&lt;=30,"1 to 30",IF(I234&lt;=60,"31 to 60",IF(I234&lt;=90,"61 to 90","Over 90")))))))</f>
        <v/>
      </c>
    </row>
    <row r="235" customFormat="false" ht="15" hidden="false" customHeight="false" outlineLevel="0" collapsed="false">
      <c r="A235" s="11"/>
      <c r="B235" s="11"/>
      <c r="C235" s="8"/>
      <c r="D235" s="8"/>
      <c r="E235" s="9"/>
      <c r="F235" s="9"/>
      <c r="G235" s="12" t="str">
        <f aca="false">IF(E235="","",E235-F235)</f>
        <v/>
      </c>
      <c r="H235" s="13" t="str">
        <f aca="false">IF(C235="","",Inputs!$B$8-C235)</f>
        <v/>
      </c>
      <c r="I235" s="13" t="str">
        <f aca="false">IF(D235="","",MAX(0,Inputs!$B$8-D235))</f>
        <v/>
      </c>
      <c r="J235" s="14" t="str">
        <f aca="false">IF(G235="","",IF(G235&lt;0,"Credit balance",IF(G235=0,"Paid",IF(I235=0,"Current",IF(I235&lt;=30,"1 to 30",IF(I235&lt;=60,"31 to 60",IF(I235&lt;=90,"61 to 90","Over 90")))))))</f>
        <v/>
      </c>
    </row>
    <row r="236" customFormat="false" ht="15" hidden="false" customHeight="false" outlineLevel="0" collapsed="false">
      <c r="A236" s="11"/>
      <c r="B236" s="11"/>
      <c r="C236" s="8"/>
      <c r="D236" s="8"/>
      <c r="E236" s="9"/>
      <c r="F236" s="9"/>
      <c r="G236" s="12" t="str">
        <f aca="false">IF(E236="","",E236-F236)</f>
        <v/>
      </c>
      <c r="H236" s="13" t="str">
        <f aca="false">IF(C236="","",Inputs!$B$8-C236)</f>
        <v/>
      </c>
      <c r="I236" s="13" t="str">
        <f aca="false">IF(D236="","",MAX(0,Inputs!$B$8-D236))</f>
        <v/>
      </c>
      <c r="J236" s="14" t="str">
        <f aca="false">IF(G236="","",IF(G236&lt;0,"Credit balance",IF(G236=0,"Paid",IF(I236=0,"Current",IF(I236&lt;=30,"1 to 30",IF(I236&lt;=60,"31 to 60",IF(I236&lt;=90,"61 to 90","Over 90")))))))</f>
        <v/>
      </c>
    </row>
    <row r="237" customFormat="false" ht="15" hidden="false" customHeight="false" outlineLevel="0" collapsed="false">
      <c r="A237" s="11"/>
      <c r="B237" s="11"/>
      <c r="C237" s="8"/>
      <c r="D237" s="8"/>
      <c r="E237" s="9"/>
      <c r="F237" s="9"/>
      <c r="G237" s="12" t="str">
        <f aca="false">IF(E237="","",E237-F237)</f>
        <v/>
      </c>
      <c r="H237" s="13" t="str">
        <f aca="false">IF(C237="","",Inputs!$B$8-C237)</f>
        <v/>
      </c>
      <c r="I237" s="13" t="str">
        <f aca="false">IF(D237="","",MAX(0,Inputs!$B$8-D237))</f>
        <v/>
      </c>
      <c r="J237" s="14" t="str">
        <f aca="false">IF(G237="","",IF(G237&lt;0,"Credit balance",IF(G237=0,"Paid",IF(I237=0,"Current",IF(I237&lt;=30,"1 to 30",IF(I237&lt;=60,"31 to 60",IF(I237&lt;=90,"61 to 90","Over 90")))))))</f>
        <v/>
      </c>
    </row>
    <row r="238" customFormat="false" ht="15" hidden="false" customHeight="false" outlineLevel="0" collapsed="false">
      <c r="A238" s="11"/>
      <c r="B238" s="11"/>
      <c r="C238" s="8"/>
      <c r="D238" s="8"/>
      <c r="E238" s="9"/>
      <c r="F238" s="9"/>
      <c r="G238" s="12" t="str">
        <f aca="false">IF(E238="","",E238-F238)</f>
        <v/>
      </c>
      <c r="H238" s="13" t="str">
        <f aca="false">IF(C238="","",Inputs!$B$8-C238)</f>
        <v/>
      </c>
      <c r="I238" s="13" t="str">
        <f aca="false">IF(D238="","",MAX(0,Inputs!$B$8-D238))</f>
        <v/>
      </c>
      <c r="J238" s="14" t="str">
        <f aca="false">IF(G238="","",IF(G238&lt;0,"Credit balance",IF(G238=0,"Paid",IF(I238=0,"Current",IF(I238&lt;=30,"1 to 30",IF(I238&lt;=60,"31 to 60",IF(I238&lt;=90,"61 to 90","Over 90")))))))</f>
        <v/>
      </c>
    </row>
    <row r="239" customFormat="false" ht="15" hidden="false" customHeight="false" outlineLevel="0" collapsed="false">
      <c r="A239" s="11"/>
      <c r="B239" s="11"/>
      <c r="C239" s="8"/>
      <c r="D239" s="8"/>
      <c r="E239" s="9"/>
      <c r="F239" s="9"/>
      <c r="G239" s="12" t="str">
        <f aca="false">IF(E239="","",E239-F239)</f>
        <v/>
      </c>
      <c r="H239" s="13" t="str">
        <f aca="false">IF(C239="","",Inputs!$B$8-C239)</f>
        <v/>
      </c>
      <c r="I239" s="13" t="str">
        <f aca="false">IF(D239="","",MAX(0,Inputs!$B$8-D239))</f>
        <v/>
      </c>
      <c r="J239" s="14" t="str">
        <f aca="false">IF(G239="","",IF(G239&lt;0,"Credit balance",IF(G239=0,"Paid",IF(I239=0,"Current",IF(I239&lt;=30,"1 to 30",IF(I239&lt;=60,"31 to 60",IF(I239&lt;=90,"61 to 90","Over 90")))))))</f>
        <v/>
      </c>
    </row>
    <row r="240" customFormat="false" ht="15" hidden="false" customHeight="false" outlineLevel="0" collapsed="false">
      <c r="A240" s="11"/>
      <c r="B240" s="11"/>
      <c r="C240" s="8"/>
      <c r="D240" s="8"/>
      <c r="E240" s="9"/>
      <c r="F240" s="9"/>
      <c r="G240" s="12" t="str">
        <f aca="false">IF(E240="","",E240-F240)</f>
        <v/>
      </c>
      <c r="H240" s="13" t="str">
        <f aca="false">IF(C240="","",Inputs!$B$8-C240)</f>
        <v/>
      </c>
      <c r="I240" s="13" t="str">
        <f aca="false">IF(D240="","",MAX(0,Inputs!$B$8-D240))</f>
        <v/>
      </c>
      <c r="J240" s="14" t="str">
        <f aca="false">IF(G240="","",IF(G240&lt;0,"Credit balance",IF(G240=0,"Paid",IF(I240=0,"Current",IF(I240&lt;=30,"1 to 30",IF(I240&lt;=60,"31 to 60",IF(I240&lt;=90,"61 to 90","Over 90")))))))</f>
        <v/>
      </c>
    </row>
    <row r="241" customFormat="false" ht="15" hidden="false" customHeight="false" outlineLevel="0" collapsed="false">
      <c r="A241" s="11"/>
      <c r="B241" s="11"/>
      <c r="C241" s="8"/>
      <c r="D241" s="8"/>
      <c r="E241" s="9"/>
      <c r="F241" s="9"/>
      <c r="G241" s="12" t="str">
        <f aca="false">IF(E241="","",E241-F241)</f>
        <v/>
      </c>
      <c r="H241" s="13" t="str">
        <f aca="false">IF(C241="","",Inputs!$B$8-C241)</f>
        <v/>
      </c>
      <c r="I241" s="13" t="str">
        <f aca="false">IF(D241="","",MAX(0,Inputs!$B$8-D241))</f>
        <v/>
      </c>
      <c r="J241" s="14" t="str">
        <f aca="false">IF(G241="","",IF(G241&lt;0,"Credit balance",IF(G241=0,"Paid",IF(I241=0,"Current",IF(I241&lt;=30,"1 to 30",IF(I241&lt;=60,"31 to 60",IF(I241&lt;=90,"61 to 90","Over 90")))))))</f>
        <v/>
      </c>
    </row>
    <row r="242" customFormat="false" ht="15" hidden="false" customHeight="false" outlineLevel="0" collapsed="false">
      <c r="A242" s="11"/>
      <c r="B242" s="11"/>
      <c r="C242" s="8"/>
      <c r="D242" s="8"/>
      <c r="E242" s="9"/>
      <c r="F242" s="9"/>
      <c r="G242" s="12" t="str">
        <f aca="false">IF(E242="","",E242-F242)</f>
        <v/>
      </c>
      <c r="H242" s="13" t="str">
        <f aca="false">IF(C242="","",Inputs!$B$8-C242)</f>
        <v/>
      </c>
      <c r="I242" s="13" t="str">
        <f aca="false">IF(D242="","",MAX(0,Inputs!$B$8-D242))</f>
        <v/>
      </c>
      <c r="J242" s="14" t="str">
        <f aca="false">IF(G242="","",IF(G242&lt;0,"Credit balance",IF(G242=0,"Paid",IF(I242=0,"Current",IF(I242&lt;=30,"1 to 30",IF(I242&lt;=60,"31 to 60",IF(I242&lt;=90,"61 to 90","Over 90")))))))</f>
        <v/>
      </c>
    </row>
    <row r="243" customFormat="false" ht="15" hidden="false" customHeight="false" outlineLevel="0" collapsed="false">
      <c r="A243" s="11"/>
      <c r="B243" s="11"/>
      <c r="C243" s="8"/>
      <c r="D243" s="8"/>
      <c r="E243" s="9"/>
      <c r="F243" s="9"/>
      <c r="G243" s="12" t="str">
        <f aca="false">IF(E243="","",E243-F243)</f>
        <v/>
      </c>
      <c r="H243" s="13" t="str">
        <f aca="false">IF(C243="","",Inputs!$B$8-C243)</f>
        <v/>
      </c>
      <c r="I243" s="13" t="str">
        <f aca="false">IF(D243="","",MAX(0,Inputs!$B$8-D243))</f>
        <v/>
      </c>
      <c r="J243" s="14" t="str">
        <f aca="false">IF(G243="","",IF(G243&lt;0,"Credit balance",IF(G243=0,"Paid",IF(I243=0,"Current",IF(I243&lt;=30,"1 to 30",IF(I243&lt;=60,"31 to 60",IF(I243&lt;=90,"61 to 90","Over 90")))))))</f>
        <v/>
      </c>
    </row>
    <row r="244" customFormat="false" ht="15" hidden="false" customHeight="false" outlineLevel="0" collapsed="false">
      <c r="A244" s="11"/>
      <c r="B244" s="11"/>
      <c r="C244" s="8"/>
      <c r="D244" s="8"/>
      <c r="E244" s="9"/>
      <c r="F244" s="9"/>
      <c r="G244" s="12" t="str">
        <f aca="false">IF(E244="","",E244-F244)</f>
        <v/>
      </c>
      <c r="H244" s="13" t="str">
        <f aca="false">IF(C244="","",Inputs!$B$8-C244)</f>
        <v/>
      </c>
      <c r="I244" s="13" t="str">
        <f aca="false">IF(D244="","",MAX(0,Inputs!$B$8-D244))</f>
        <v/>
      </c>
      <c r="J244" s="14" t="str">
        <f aca="false">IF(G244="","",IF(G244&lt;0,"Credit balance",IF(G244=0,"Paid",IF(I244=0,"Current",IF(I244&lt;=30,"1 to 30",IF(I244&lt;=60,"31 to 60",IF(I244&lt;=90,"61 to 90","Over 90")))))))</f>
        <v/>
      </c>
    </row>
    <row r="245" customFormat="false" ht="15" hidden="false" customHeight="false" outlineLevel="0" collapsed="false">
      <c r="A245" s="11"/>
      <c r="B245" s="11"/>
      <c r="C245" s="8"/>
      <c r="D245" s="8"/>
      <c r="E245" s="9"/>
      <c r="F245" s="9"/>
      <c r="G245" s="12" t="str">
        <f aca="false">IF(E245="","",E245-F245)</f>
        <v/>
      </c>
      <c r="H245" s="13" t="str">
        <f aca="false">IF(C245="","",Inputs!$B$8-C245)</f>
        <v/>
      </c>
      <c r="I245" s="13" t="str">
        <f aca="false">IF(D245="","",MAX(0,Inputs!$B$8-D245))</f>
        <v/>
      </c>
      <c r="J245" s="14" t="str">
        <f aca="false">IF(G245="","",IF(G245&lt;0,"Credit balance",IF(G245=0,"Paid",IF(I245=0,"Current",IF(I245&lt;=30,"1 to 30",IF(I245&lt;=60,"31 to 60",IF(I245&lt;=90,"61 to 90","Over 90")))))))</f>
        <v/>
      </c>
    </row>
    <row r="246" customFormat="false" ht="15" hidden="false" customHeight="false" outlineLevel="0" collapsed="false">
      <c r="A246" s="11"/>
      <c r="B246" s="11"/>
      <c r="C246" s="8"/>
      <c r="D246" s="8"/>
      <c r="E246" s="9"/>
      <c r="F246" s="9"/>
      <c r="G246" s="12" t="str">
        <f aca="false">IF(E246="","",E246-F246)</f>
        <v/>
      </c>
      <c r="H246" s="13" t="str">
        <f aca="false">IF(C246="","",Inputs!$B$8-C246)</f>
        <v/>
      </c>
      <c r="I246" s="13" t="str">
        <f aca="false">IF(D246="","",MAX(0,Inputs!$B$8-D246))</f>
        <v/>
      </c>
      <c r="J246" s="14" t="str">
        <f aca="false">IF(G246="","",IF(G246&lt;0,"Credit balance",IF(G246=0,"Paid",IF(I246=0,"Current",IF(I246&lt;=30,"1 to 30",IF(I246&lt;=60,"31 to 60",IF(I246&lt;=90,"61 to 90","Over 90")))))))</f>
        <v/>
      </c>
    </row>
    <row r="247" customFormat="false" ht="15" hidden="false" customHeight="false" outlineLevel="0" collapsed="false">
      <c r="A247" s="11"/>
      <c r="B247" s="11"/>
      <c r="C247" s="8"/>
      <c r="D247" s="8"/>
      <c r="E247" s="9"/>
      <c r="F247" s="9"/>
      <c r="G247" s="12" t="str">
        <f aca="false">IF(E247="","",E247-F247)</f>
        <v/>
      </c>
      <c r="H247" s="13" t="str">
        <f aca="false">IF(C247="","",Inputs!$B$8-C247)</f>
        <v/>
      </c>
      <c r="I247" s="13" t="str">
        <f aca="false">IF(D247="","",MAX(0,Inputs!$B$8-D247))</f>
        <v/>
      </c>
      <c r="J247" s="14" t="str">
        <f aca="false">IF(G247="","",IF(G247&lt;0,"Credit balance",IF(G247=0,"Paid",IF(I247=0,"Current",IF(I247&lt;=30,"1 to 30",IF(I247&lt;=60,"31 to 60",IF(I247&lt;=90,"61 to 90","Over 90")))))))</f>
        <v/>
      </c>
    </row>
    <row r="248" customFormat="false" ht="15" hidden="false" customHeight="false" outlineLevel="0" collapsed="false">
      <c r="A248" s="11"/>
      <c r="B248" s="11"/>
      <c r="C248" s="8"/>
      <c r="D248" s="8"/>
      <c r="E248" s="9"/>
      <c r="F248" s="9"/>
      <c r="G248" s="12" t="str">
        <f aca="false">IF(E248="","",E248-F248)</f>
        <v/>
      </c>
      <c r="H248" s="13" t="str">
        <f aca="false">IF(C248="","",Inputs!$B$8-C248)</f>
        <v/>
      </c>
      <c r="I248" s="13" t="str">
        <f aca="false">IF(D248="","",MAX(0,Inputs!$B$8-D248))</f>
        <v/>
      </c>
      <c r="J248" s="14" t="str">
        <f aca="false">IF(G248="","",IF(G248&lt;0,"Credit balance",IF(G248=0,"Paid",IF(I248=0,"Current",IF(I248&lt;=30,"1 to 30",IF(I248&lt;=60,"31 to 60",IF(I248&lt;=90,"61 to 90","Over 90")))))))</f>
        <v/>
      </c>
    </row>
    <row r="249" customFormat="false" ht="15" hidden="false" customHeight="false" outlineLevel="0" collapsed="false">
      <c r="A249" s="11"/>
      <c r="B249" s="11"/>
      <c r="C249" s="8"/>
      <c r="D249" s="8"/>
      <c r="E249" s="9"/>
      <c r="F249" s="9"/>
      <c r="G249" s="12" t="str">
        <f aca="false">IF(E249="","",E249-F249)</f>
        <v/>
      </c>
      <c r="H249" s="13" t="str">
        <f aca="false">IF(C249="","",Inputs!$B$8-C249)</f>
        <v/>
      </c>
      <c r="I249" s="13" t="str">
        <f aca="false">IF(D249="","",MAX(0,Inputs!$B$8-D249))</f>
        <v/>
      </c>
      <c r="J249" s="14" t="str">
        <f aca="false">IF(G249="","",IF(G249&lt;0,"Credit balance",IF(G249=0,"Paid",IF(I249=0,"Current",IF(I249&lt;=30,"1 to 30",IF(I249&lt;=60,"31 to 60",IF(I249&lt;=90,"61 to 90","Over 90")))))))</f>
        <v/>
      </c>
    </row>
    <row r="250" customFormat="false" ht="15" hidden="false" customHeight="false" outlineLevel="0" collapsed="false">
      <c r="A250" s="11"/>
      <c r="B250" s="11"/>
      <c r="C250" s="8"/>
      <c r="D250" s="8"/>
      <c r="E250" s="9"/>
      <c r="F250" s="9"/>
      <c r="G250" s="12" t="str">
        <f aca="false">IF(E250="","",E250-F250)</f>
        <v/>
      </c>
      <c r="H250" s="13" t="str">
        <f aca="false">IF(C250="","",Inputs!$B$8-C250)</f>
        <v/>
      </c>
      <c r="I250" s="13" t="str">
        <f aca="false">IF(D250="","",MAX(0,Inputs!$B$8-D250))</f>
        <v/>
      </c>
      <c r="J250" s="14" t="str">
        <f aca="false">IF(G250="","",IF(G250&lt;0,"Credit balance",IF(G250=0,"Paid",IF(I250=0,"Current",IF(I250&lt;=30,"1 to 30",IF(I250&lt;=60,"31 to 60",IF(I250&lt;=90,"61 to 90","Over 90")))))))</f>
        <v/>
      </c>
    </row>
    <row r="251" customFormat="false" ht="15" hidden="false" customHeight="false" outlineLevel="0" collapsed="false">
      <c r="A251" s="11"/>
      <c r="B251" s="11"/>
      <c r="C251" s="8"/>
      <c r="D251" s="8"/>
      <c r="E251" s="9"/>
      <c r="F251" s="9"/>
      <c r="G251" s="12" t="str">
        <f aca="false">IF(E251="","",E251-F251)</f>
        <v/>
      </c>
      <c r="H251" s="13" t="str">
        <f aca="false">IF(C251="","",Inputs!$B$8-C251)</f>
        <v/>
      </c>
      <c r="I251" s="13" t="str">
        <f aca="false">IF(D251="","",MAX(0,Inputs!$B$8-D251))</f>
        <v/>
      </c>
      <c r="J251" s="14" t="str">
        <f aca="false">IF(G251="","",IF(G251&lt;0,"Credit balance",IF(G251=0,"Paid",IF(I251=0,"Current",IF(I251&lt;=30,"1 to 30",IF(I251&lt;=60,"31 to 60",IF(I251&lt;=90,"61 to 90","Over 90")))))))</f>
        <v/>
      </c>
    </row>
    <row r="252" customFormat="false" ht="15" hidden="false" customHeight="false" outlineLevel="0" collapsed="false">
      <c r="A252" s="11"/>
      <c r="B252" s="11"/>
      <c r="C252" s="8"/>
      <c r="D252" s="8"/>
      <c r="E252" s="9"/>
      <c r="F252" s="9"/>
      <c r="G252" s="12" t="str">
        <f aca="false">IF(E252="","",E252-F252)</f>
        <v/>
      </c>
      <c r="H252" s="13" t="str">
        <f aca="false">IF(C252="","",Inputs!$B$8-C252)</f>
        <v/>
      </c>
      <c r="I252" s="13" t="str">
        <f aca="false">IF(D252="","",MAX(0,Inputs!$B$8-D252))</f>
        <v/>
      </c>
      <c r="J252" s="14" t="str">
        <f aca="false">IF(G252="","",IF(G252&lt;0,"Credit balance",IF(G252=0,"Paid",IF(I252=0,"Current",IF(I252&lt;=30,"1 to 30",IF(I252&lt;=60,"31 to 60",IF(I252&lt;=90,"61 to 90","Over 90")))))))</f>
        <v/>
      </c>
    </row>
    <row r="253" customFormat="false" ht="15" hidden="false" customHeight="false" outlineLevel="0" collapsed="false">
      <c r="A253" s="11"/>
      <c r="B253" s="11"/>
      <c r="C253" s="8"/>
      <c r="D253" s="8"/>
      <c r="E253" s="9"/>
      <c r="F253" s="9"/>
      <c r="G253" s="12" t="str">
        <f aca="false">IF(E253="","",E253-F253)</f>
        <v/>
      </c>
      <c r="H253" s="13" t="str">
        <f aca="false">IF(C253="","",Inputs!$B$8-C253)</f>
        <v/>
      </c>
      <c r="I253" s="13" t="str">
        <f aca="false">IF(D253="","",MAX(0,Inputs!$B$8-D253))</f>
        <v/>
      </c>
      <c r="J253" s="14" t="str">
        <f aca="false">IF(G253="","",IF(G253&lt;0,"Credit balance",IF(G253=0,"Paid",IF(I253=0,"Current",IF(I253&lt;=30,"1 to 30",IF(I253&lt;=60,"31 to 60",IF(I253&lt;=90,"61 to 90","Over 90")))))))</f>
        <v/>
      </c>
    </row>
    <row r="254" customFormat="false" ht="15" hidden="false" customHeight="false" outlineLevel="0" collapsed="false">
      <c r="A254" s="11"/>
      <c r="B254" s="11"/>
      <c r="C254" s="8"/>
      <c r="D254" s="8"/>
      <c r="E254" s="9"/>
      <c r="F254" s="9"/>
      <c r="G254" s="12" t="str">
        <f aca="false">IF(E254="","",E254-F254)</f>
        <v/>
      </c>
      <c r="H254" s="13" t="str">
        <f aca="false">IF(C254="","",Inputs!$B$8-C254)</f>
        <v/>
      </c>
      <c r="I254" s="13" t="str">
        <f aca="false">IF(D254="","",MAX(0,Inputs!$B$8-D254))</f>
        <v/>
      </c>
      <c r="J254" s="14" t="str">
        <f aca="false">IF(G254="","",IF(G254&lt;0,"Credit balance",IF(G254=0,"Paid",IF(I254=0,"Current",IF(I254&lt;=30,"1 to 30",IF(I254&lt;=60,"31 to 60",IF(I254&lt;=90,"61 to 90","Over 90")))))))</f>
        <v/>
      </c>
    </row>
    <row r="255" customFormat="false" ht="15" hidden="false" customHeight="false" outlineLevel="0" collapsed="false">
      <c r="A255" s="11"/>
      <c r="B255" s="11"/>
      <c r="C255" s="8"/>
      <c r="D255" s="8"/>
      <c r="E255" s="9"/>
      <c r="F255" s="9"/>
      <c r="G255" s="12" t="str">
        <f aca="false">IF(E255="","",E255-F255)</f>
        <v/>
      </c>
      <c r="H255" s="13" t="str">
        <f aca="false">IF(C255="","",Inputs!$B$8-C255)</f>
        <v/>
      </c>
      <c r="I255" s="13" t="str">
        <f aca="false">IF(D255="","",MAX(0,Inputs!$B$8-D255))</f>
        <v/>
      </c>
      <c r="J255" s="14" t="str">
        <f aca="false">IF(G255="","",IF(G255&lt;0,"Credit balance",IF(G255=0,"Paid",IF(I255=0,"Current",IF(I255&lt;=30,"1 to 30",IF(I255&lt;=60,"31 to 60",IF(I255&lt;=90,"61 to 90","Over 90")))))))</f>
        <v/>
      </c>
    </row>
    <row r="256" customFormat="false" ht="15" hidden="false" customHeight="false" outlineLevel="0" collapsed="false">
      <c r="A256" s="11"/>
      <c r="B256" s="11"/>
      <c r="C256" s="8"/>
      <c r="D256" s="8"/>
      <c r="E256" s="9"/>
      <c r="F256" s="9"/>
      <c r="G256" s="12" t="str">
        <f aca="false">IF(E256="","",E256-F256)</f>
        <v/>
      </c>
      <c r="H256" s="13" t="str">
        <f aca="false">IF(C256="","",Inputs!$B$8-C256)</f>
        <v/>
      </c>
      <c r="I256" s="13" t="str">
        <f aca="false">IF(D256="","",MAX(0,Inputs!$B$8-D256))</f>
        <v/>
      </c>
      <c r="J256" s="14" t="str">
        <f aca="false">IF(G256="","",IF(G256&lt;0,"Credit balance",IF(G256=0,"Paid",IF(I256=0,"Current",IF(I256&lt;=30,"1 to 30",IF(I256&lt;=60,"31 to 60",IF(I256&lt;=90,"61 to 90","Over 90")))))))</f>
        <v/>
      </c>
    </row>
    <row r="257" customFormat="false" ht="15" hidden="false" customHeight="false" outlineLevel="0" collapsed="false">
      <c r="A257" s="11"/>
      <c r="B257" s="11"/>
      <c r="C257" s="8"/>
      <c r="D257" s="8"/>
      <c r="E257" s="9"/>
      <c r="F257" s="9"/>
      <c r="G257" s="12" t="str">
        <f aca="false">IF(E257="","",E257-F257)</f>
        <v/>
      </c>
      <c r="H257" s="13" t="str">
        <f aca="false">IF(C257="","",Inputs!$B$8-C257)</f>
        <v/>
      </c>
      <c r="I257" s="13" t="str">
        <f aca="false">IF(D257="","",MAX(0,Inputs!$B$8-D257))</f>
        <v/>
      </c>
      <c r="J257" s="14" t="str">
        <f aca="false">IF(G257="","",IF(G257&lt;0,"Credit balance",IF(G257=0,"Paid",IF(I257=0,"Current",IF(I257&lt;=30,"1 to 30",IF(I257&lt;=60,"31 to 60",IF(I257&lt;=90,"61 to 90","Over 90")))))))</f>
        <v/>
      </c>
    </row>
    <row r="258" customFormat="false" ht="15" hidden="false" customHeight="false" outlineLevel="0" collapsed="false">
      <c r="A258" s="11"/>
      <c r="B258" s="11"/>
      <c r="C258" s="8"/>
      <c r="D258" s="8"/>
      <c r="E258" s="9"/>
      <c r="F258" s="9"/>
      <c r="G258" s="12" t="str">
        <f aca="false">IF(E258="","",E258-F258)</f>
        <v/>
      </c>
      <c r="H258" s="13" t="str">
        <f aca="false">IF(C258="","",Inputs!$B$8-C258)</f>
        <v/>
      </c>
      <c r="I258" s="13" t="str">
        <f aca="false">IF(D258="","",MAX(0,Inputs!$B$8-D258))</f>
        <v/>
      </c>
      <c r="J258" s="14" t="str">
        <f aca="false">IF(G258="","",IF(G258&lt;0,"Credit balance",IF(G258=0,"Paid",IF(I258=0,"Current",IF(I258&lt;=30,"1 to 30",IF(I258&lt;=60,"31 to 60",IF(I258&lt;=90,"61 to 90","Over 90")))))))</f>
        <v/>
      </c>
    </row>
    <row r="259" customFormat="false" ht="15" hidden="false" customHeight="false" outlineLevel="0" collapsed="false">
      <c r="A259" s="11"/>
      <c r="B259" s="11"/>
      <c r="C259" s="8"/>
      <c r="D259" s="8"/>
      <c r="E259" s="9"/>
      <c r="F259" s="9"/>
      <c r="G259" s="12" t="str">
        <f aca="false">IF(E259="","",E259-F259)</f>
        <v/>
      </c>
      <c r="H259" s="13" t="str">
        <f aca="false">IF(C259="","",Inputs!$B$8-C259)</f>
        <v/>
      </c>
      <c r="I259" s="13" t="str">
        <f aca="false">IF(D259="","",MAX(0,Inputs!$B$8-D259))</f>
        <v/>
      </c>
      <c r="J259" s="14" t="str">
        <f aca="false">IF(G259="","",IF(G259&lt;0,"Credit balance",IF(G259=0,"Paid",IF(I259=0,"Current",IF(I259&lt;=30,"1 to 30",IF(I259&lt;=60,"31 to 60",IF(I259&lt;=90,"61 to 90","Over 90")))))))</f>
        <v/>
      </c>
    </row>
    <row r="260" customFormat="false" ht="15" hidden="false" customHeight="false" outlineLevel="0" collapsed="false">
      <c r="A260" s="11"/>
      <c r="B260" s="11"/>
      <c r="C260" s="8"/>
      <c r="D260" s="8"/>
      <c r="E260" s="9"/>
      <c r="F260" s="9"/>
      <c r="G260" s="12" t="str">
        <f aca="false">IF(E260="","",E260-F260)</f>
        <v/>
      </c>
      <c r="H260" s="13" t="str">
        <f aca="false">IF(C260="","",Inputs!$B$8-C260)</f>
        <v/>
      </c>
      <c r="I260" s="13" t="str">
        <f aca="false">IF(D260="","",MAX(0,Inputs!$B$8-D260))</f>
        <v/>
      </c>
      <c r="J260" s="14" t="str">
        <f aca="false">IF(G260="","",IF(G260&lt;0,"Credit balance",IF(G260=0,"Paid",IF(I260=0,"Current",IF(I260&lt;=30,"1 to 30",IF(I260&lt;=60,"31 to 60",IF(I260&lt;=90,"61 to 90","Over 90")))))))</f>
        <v/>
      </c>
    </row>
    <row r="261" customFormat="false" ht="15" hidden="false" customHeight="false" outlineLevel="0" collapsed="false">
      <c r="A261" s="11"/>
      <c r="B261" s="11"/>
      <c r="C261" s="8"/>
      <c r="D261" s="8"/>
      <c r="E261" s="9"/>
      <c r="F261" s="9"/>
      <c r="G261" s="12" t="str">
        <f aca="false">IF(E261="","",E261-F261)</f>
        <v/>
      </c>
      <c r="H261" s="13" t="str">
        <f aca="false">IF(C261="","",Inputs!$B$8-C261)</f>
        <v/>
      </c>
      <c r="I261" s="13" t="str">
        <f aca="false">IF(D261="","",MAX(0,Inputs!$B$8-D261))</f>
        <v/>
      </c>
      <c r="J261" s="14" t="str">
        <f aca="false">IF(G261="","",IF(G261&lt;0,"Credit balance",IF(G261=0,"Paid",IF(I261=0,"Current",IF(I261&lt;=30,"1 to 30",IF(I261&lt;=60,"31 to 60",IF(I261&lt;=90,"61 to 90","Over 90")))))))</f>
        <v/>
      </c>
    </row>
    <row r="262" customFormat="false" ht="15" hidden="false" customHeight="false" outlineLevel="0" collapsed="false">
      <c r="A262" s="11"/>
      <c r="B262" s="11"/>
      <c r="C262" s="8"/>
      <c r="D262" s="8"/>
      <c r="E262" s="9"/>
      <c r="F262" s="9"/>
      <c r="G262" s="12" t="str">
        <f aca="false">IF(E262="","",E262-F262)</f>
        <v/>
      </c>
      <c r="H262" s="13" t="str">
        <f aca="false">IF(C262="","",Inputs!$B$8-C262)</f>
        <v/>
      </c>
      <c r="I262" s="13" t="str">
        <f aca="false">IF(D262="","",MAX(0,Inputs!$B$8-D262))</f>
        <v/>
      </c>
      <c r="J262" s="14" t="str">
        <f aca="false">IF(G262="","",IF(G262&lt;0,"Credit balance",IF(G262=0,"Paid",IF(I262=0,"Current",IF(I262&lt;=30,"1 to 30",IF(I262&lt;=60,"31 to 60",IF(I262&lt;=90,"61 to 90","Over 90")))))))</f>
        <v/>
      </c>
    </row>
    <row r="263" customFormat="false" ht="15" hidden="false" customHeight="false" outlineLevel="0" collapsed="false">
      <c r="A263" s="11"/>
      <c r="B263" s="11"/>
      <c r="C263" s="8"/>
      <c r="D263" s="8"/>
      <c r="E263" s="9"/>
      <c r="F263" s="9"/>
      <c r="G263" s="12" t="str">
        <f aca="false">IF(E263="","",E263-F263)</f>
        <v/>
      </c>
      <c r="H263" s="13" t="str">
        <f aca="false">IF(C263="","",Inputs!$B$8-C263)</f>
        <v/>
      </c>
      <c r="I263" s="13" t="str">
        <f aca="false">IF(D263="","",MAX(0,Inputs!$B$8-D263))</f>
        <v/>
      </c>
      <c r="J263" s="14" t="str">
        <f aca="false">IF(G263="","",IF(G263&lt;0,"Credit balance",IF(G263=0,"Paid",IF(I263=0,"Current",IF(I263&lt;=30,"1 to 30",IF(I263&lt;=60,"31 to 60",IF(I263&lt;=90,"61 to 90","Over 90")))))))</f>
        <v/>
      </c>
    </row>
    <row r="264" customFormat="false" ht="15" hidden="false" customHeight="false" outlineLevel="0" collapsed="false">
      <c r="A264" s="11"/>
      <c r="B264" s="11"/>
      <c r="C264" s="8"/>
      <c r="D264" s="8"/>
      <c r="E264" s="9"/>
      <c r="F264" s="9"/>
      <c r="G264" s="12" t="str">
        <f aca="false">IF(E264="","",E264-F264)</f>
        <v/>
      </c>
      <c r="H264" s="13" t="str">
        <f aca="false">IF(C264="","",Inputs!$B$8-C264)</f>
        <v/>
      </c>
      <c r="I264" s="13" t="str">
        <f aca="false">IF(D264="","",MAX(0,Inputs!$B$8-D264))</f>
        <v/>
      </c>
      <c r="J264" s="14" t="str">
        <f aca="false">IF(G264="","",IF(G264&lt;0,"Credit balance",IF(G264=0,"Paid",IF(I264=0,"Current",IF(I264&lt;=30,"1 to 30",IF(I264&lt;=60,"31 to 60",IF(I264&lt;=90,"61 to 90","Over 90")))))))</f>
        <v/>
      </c>
    </row>
    <row r="265" customFormat="false" ht="15" hidden="false" customHeight="false" outlineLevel="0" collapsed="false">
      <c r="A265" s="11"/>
      <c r="B265" s="11"/>
      <c r="C265" s="8"/>
      <c r="D265" s="8"/>
      <c r="E265" s="9"/>
      <c r="F265" s="9"/>
      <c r="G265" s="12" t="str">
        <f aca="false">IF(E265="","",E265-F265)</f>
        <v/>
      </c>
      <c r="H265" s="13" t="str">
        <f aca="false">IF(C265="","",Inputs!$B$8-C265)</f>
        <v/>
      </c>
      <c r="I265" s="13" t="str">
        <f aca="false">IF(D265="","",MAX(0,Inputs!$B$8-D265))</f>
        <v/>
      </c>
      <c r="J265" s="14" t="str">
        <f aca="false">IF(G265="","",IF(G265&lt;0,"Credit balance",IF(G265=0,"Paid",IF(I265=0,"Current",IF(I265&lt;=30,"1 to 30",IF(I265&lt;=60,"31 to 60",IF(I265&lt;=90,"61 to 90","Over 90")))))))</f>
        <v/>
      </c>
    </row>
    <row r="266" customFormat="false" ht="15" hidden="false" customHeight="false" outlineLevel="0" collapsed="false">
      <c r="A266" s="11"/>
      <c r="B266" s="11"/>
      <c r="C266" s="8"/>
      <c r="D266" s="8"/>
      <c r="E266" s="9"/>
      <c r="F266" s="9"/>
      <c r="G266" s="12" t="str">
        <f aca="false">IF(E266="","",E266-F266)</f>
        <v/>
      </c>
      <c r="H266" s="13" t="str">
        <f aca="false">IF(C266="","",Inputs!$B$8-C266)</f>
        <v/>
      </c>
      <c r="I266" s="13" t="str">
        <f aca="false">IF(D266="","",MAX(0,Inputs!$B$8-D266))</f>
        <v/>
      </c>
      <c r="J266" s="14" t="str">
        <f aca="false">IF(G266="","",IF(G266&lt;0,"Credit balance",IF(G266=0,"Paid",IF(I266=0,"Current",IF(I266&lt;=30,"1 to 30",IF(I266&lt;=60,"31 to 60",IF(I266&lt;=90,"61 to 90","Over 90")))))))</f>
        <v/>
      </c>
    </row>
    <row r="267" customFormat="false" ht="15" hidden="false" customHeight="false" outlineLevel="0" collapsed="false">
      <c r="A267" s="11"/>
      <c r="B267" s="11"/>
      <c r="C267" s="8"/>
      <c r="D267" s="8"/>
      <c r="E267" s="9"/>
      <c r="F267" s="9"/>
      <c r="G267" s="12" t="str">
        <f aca="false">IF(E267="","",E267-F267)</f>
        <v/>
      </c>
      <c r="H267" s="13" t="str">
        <f aca="false">IF(C267="","",Inputs!$B$8-C267)</f>
        <v/>
      </c>
      <c r="I267" s="13" t="str">
        <f aca="false">IF(D267="","",MAX(0,Inputs!$B$8-D267))</f>
        <v/>
      </c>
      <c r="J267" s="14" t="str">
        <f aca="false">IF(G267="","",IF(G267&lt;0,"Credit balance",IF(G267=0,"Paid",IF(I267=0,"Current",IF(I267&lt;=30,"1 to 30",IF(I267&lt;=60,"31 to 60",IF(I267&lt;=90,"61 to 90","Over 90")))))))</f>
        <v/>
      </c>
    </row>
    <row r="268" customFormat="false" ht="15" hidden="false" customHeight="false" outlineLevel="0" collapsed="false">
      <c r="A268" s="11"/>
      <c r="B268" s="11"/>
      <c r="C268" s="8"/>
      <c r="D268" s="8"/>
      <c r="E268" s="9"/>
      <c r="F268" s="9"/>
      <c r="G268" s="12" t="str">
        <f aca="false">IF(E268="","",E268-F268)</f>
        <v/>
      </c>
      <c r="H268" s="13" t="str">
        <f aca="false">IF(C268="","",Inputs!$B$8-C268)</f>
        <v/>
      </c>
      <c r="I268" s="13" t="str">
        <f aca="false">IF(D268="","",MAX(0,Inputs!$B$8-D268))</f>
        <v/>
      </c>
      <c r="J268" s="14" t="str">
        <f aca="false">IF(G268="","",IF(G268&lt;0,"Credit balance",IF(G268=0,"Paid",IF(I268=0,"Current",IF(I268&lt;=30,"1 to 30",IF(I268&lt;=60,"31 to 60",IF(I268&lt;=90,"61 to 90","Over 90")))))))</f>
        <v/>
      </c>
    </row>
    <row r="269" customFormat="false" ht="15" hidden="false" customHeight="false" outlineLevel="0" collapsed="false">
      <c r="A269" s="11"/>
      <c r="B269" s="11"/>
      <c r="C269" s="8"/>
      <c r="D269" s="8"/>
      <c r="E269" s="9"/>
      <c r="F269" s="9"/>
      <c r="G269" s="12" t="str">
        <f aca="false">IF(E269="","",E269-F269)</f>
        <v/>
      </c>
      <c r="H269" s="13" t="str">
        <f aca="false">IF(C269="","",Inputs!$B$8-C269)</f>
        <v/>
      </c>
      <c r="I269" s="13" t="str">
        <f aca="false">IF(D269="","",MAX(0,Inputs!$B$8-D269))</f>
        <v/>
      </c>
      <c r="J269" s="14" t="str">
        <f aca="false">IF(G269="","",IF(G269&lt;0,"Credit balance",IF(G269=0,"Paid",IF(I269=0,"Current",IF(I269&lt;=30,"1 to 30",IF(I269&lt;=60,"31 to 60",IF(I269&lt;=90,"61 to 90","Over 90")))))))</f>
        <v/>
      </c>
    </row>
    <row r="270" customFormat="false" ht="15" hidden="false" customHeight="false" outlineLevel="0" collapsed="false">
      <c r="A270" s="11"/>
      <c r="B270" s="11"/>
      <c r="C270" s="8"/>
      <c r="D270" s="8"/>
      <c r="E270" s="9"/>
      <c r="F270" s="9"/>
      <c r="G270" s="12" t="str">
        <f aca="false">IF(E270="","",E270-F270)</f>
        <v/>
      </c>
      <c r="H270" s="13" t="str">
        <f aca="false">IF(C270="","",Inputs!$B$8-C270)</f>
        <v/>
      </c>
      <c r="I270" s="13" t="str">
        <f aca="false">IF(D270="","",MAX(0,Inputs!$B$8-D270))</f>
        <v/>
      </c>
      <c r="J270" s="14" t="str">
        <f aca="false">IF(G270="","",IF(G270&lt;0,"Credit balance",IF(G270=0,"Paid",IF(I270=0,"Current",IF(I270&lt;=30,"1 to 30",IF(I270&lt;=60,"31 to 60",IF(I270&lt;=90,"61 to 90","Over 90")))))))</f>
        <v/>
      </c>
    </row>
    <row r="271" customFormat="false" ht="15" hidden="false" customHeight="false" outlineLevel="0" collapsed="false">
      <c r="A271" s="11"/>
      <c r="B271" s="11"/>
      <c r="C271" s="8"/>
      <c r="D271" s="8"/>
      <c r="E271" s="9"/>
      <c r="F271" s="9"/>
      <c r="G271" s="12" t="str">
        <f aca="false">IF(E271="","",E271-F271)</f>
        <v/>
      </c>
      <c r="H271" s="13" t="str">
        <f aca="false">IF(C271="","",Inputs!$B$8-C271)</f>
        <v/>
      </c>
      <c r="I271" s="13" t="str">
        <f aca="false">IF(D271="","",MAX(0,Inputs!$B$8-D271))</f>
        <v/>
      </c>
      <c r="J271" s="14" t="str">
        <f aca="false">IF(G271="","",IF(G271&lt;0,"Credit balance",IF(G271=0,"Paid",IF(I271=0,"Current",IF(I271&lt;=30,"1 to 30",IF(I271&lt;=60,"31 to 60",IF(I271&lt;=90,"61 to 90","Over 90")))))))</f>
        <v/>
      </c>
    </row>
    <row r="272" customFormat="false" ht="15" hidden="false" customHeight="false" outlineLevel="0" collapsed="false">
      <c r="A272" s="11"/>
      <c r="B272" s="11"/>
      <c r="C272" s="8"/>
      <c r="D272" s="8"/>
      <c r="E272" s="9"/>
      <c r="F272" s="9"/>
      <c r="G272" s="12" t="str">
        <f aca="false">IF(E272="","",E272-F272)</f>
        <v/>
      </c>
      <c r="H272" s="13" t="str">
        <f aca="false">IF(C272="","",Inputs!$B$8-C272)</f>
        <v/>
      </c>
      <c r="I272" s="13" t="str">
        <f aca="false">IF(D272="","",MAX(0,Inputs!$B$8-D272))</f>
        <v/>
      </c>
      <c r="J272" s="14" t="str">
        <f aca="false">IF(G272="","",IF(G272&lt;0,"Credit balance",IF(G272=0,"Paid",IF(I272=0,"Current",IF(I272&lt;=30,"1 to 30",IF(I272&lt;=60,"31 to 60",IF(I272&lt;=90,"61 to 90","Over 90")))))))</f>
        <v/>
      </c>
    </row>
    <row r="273" customFormat="false" ht="15" hidden="false" customHeight="false" outlineLevel="0" collapsed="false">
      <c r="A273" s="11"/>
      <c r="B273" s="11"/>
      <c r="C273" s="8"/>
      <c r="D273" s="8"/>
      <c r="E273" s="9"/>
      <c r="F273" s="9"/>
      <c r="G273" s="12" t="str">
        <f aca="false">IF(E273="","",E273-F273)</f>
        <v/>
      </c>
      <c r="H273" s="13" t="str">
        <f aca="false">IF(C273="","",Inputs!$B$8-C273)</f>
        <v/>
      </c>
      <c r="I273" s="13" t="str">
        <f aca="false">IF(D273="","",MAX(0,Inputs!$B$8-D273))</f>
        <v/>
      </c>
      <c r="J273" s="14" t="str">
        <f aca="false">IF(G273="","",IF(G273&lt;0,"Credit balance",IF(G273=0,"Paid",IF(I273=0,"Current",IF(I273&lt;=30,"1 to 30",IF(I273&lt;=60,"31 to 60",IF(I273&lt;=90,"61 to 90","Over 90")))))))</f>
        <v/>
      </c>
    </row>
    <row r="274" customFormat="false" ht="15" hidden="false" customHeight="false" outlineLevel="0" collapsed="false">
      <c r="A274" s="11"/>
      <c r="B274" s="11"/>
      <c r="C274" s="8"/>
      <c r="D274" s="8"/>
      <c r="E274" s="9"/>
      <c r="F274" s="9"/>
      <c r="G274" s="12" t="str">
        <f aca="false">IF(E274="","",E274-F274)</f>
        <v/>
      </c>
      <c r="H274" s="13" t="str">
        <f aca="false">IF(C274="","",Inputs!$B$8-C274)</f>
        <v/>
      </c>
      <c r="I274" s="13" t="str">
        <f aca="false">IF(D274="","",MAX(0,Inputs!$B$8-D274))</f>
        <v/>
      </c>
      <c r="J274" s="14" t="str">
        <f aca="false">IF(G274="","",IF(G274&lt;0,"Credit balance",IF(G274=0,"Paid",IF(I274=0,"Current",IF(I274&lt;=30,"1 to 30",IF(I274&lt;=60,"31 to 60",IF(I274&lt;=90,"61 to 90","Over 90")))))))</f>
        <v/>
      </c>
    </row>
    <row r="275" customFormat="false" ht="15" hidden="false" customHeight="false" outlineLevel="0" collapsed="false">
      <c r="A275" s="11"/>
      <c r="B275" s="11"/>
      <c r="C275" s="8"/>
      <c r="D275" s="8"/>
      <c r="E275" s="9"/>
      <c r="F275" s="9"/>
      <c r="G275" s="12" t="str">
        <f aca="false">IF(E275="","",E275-F275)</f>
        <v/>
      </c>
      <c r="H275" s="13" t="str">
        <f aca="false">IF(C275="","",Inputs!$B$8-C275)</f>
        <v/>
      </c>
      <c r="I275" s="13" t="str">
        <f aca="false">IF(D275="","",MAX(0,Inputs!$B$8-D275))</f>
        <v/>
      </c>
      <c r="J275" s="14" t="str">
        <f aca="false">IF(G275="","",IF(G275&lt;0,"Credit balance",IF(G275=0,"Paid",IF(I275=0,"Current",IF(I275&lt;=30,"1 to 30",IF(I275&lt;=60,"31 to 60",IF(I275&lt;=90,"61 to 90","Over 90")))))))</f>
        <v/>
      </c>
    </row>
    <row r="276" customFormat="false" ht="15" hidden="false" customHeight="false" outlineLevel="0" collapsed="false">
      <c r="A276" s="11"/>
      <c r="B276" s="11"/>
      <c r="C276" s="8"/>
      <c r="D276" s="8"/>
      <c r="E276" s="9"/>
      <c r="F276" s="9"/>
      <c r="G276" s="12" t="str">
        <f aca="false">IF(E276="","",E276-F276)</f>
        <v/>
      </c>
      <c r="H276" s="13" t="str">
        <f aca="false">IF(C276="","",Inputs!$B$8-C276)</f>
        <v/>
      </c>
      <c r="I276" s="13" t="str">
        <f aca="false">IF(D276="","",MAX(0,Inputs!$B$8-D276))</f>
        <v/>
      </c>
      <c r="J276" s="14" t="str">
        <f aca="false">IF(G276="","",IF(G276&lt;0,"Credit balance",IF(G276=0,"Paid",IF(I276=0,"Current",IF(I276&lt;=30,"1 to 30",IF(I276&lt;=60,"31 to 60",IF(I276&lt;=90,"61 to 90","Over 90")))))))</f>
        <v/>
      </c>
    </row>
    <row r="277" customFormat="false" ht="15" hidden="false" customHeight="false" outlineLevel="0" collapsed="false">
      <c r="A277" s="11"/>
      <c r="B277" s="11"/>
      <c r="C277" s="8"/>
      <c r="D277" s="8"/>
      <c r="E277" s="9"/>
      <c r="F277" s="9"/>
      <c r="G277" s="12" t="str">
        <f aca="false">IF(E277="","",E277-F277)</f>
        <v/>
      </c>
      <c r="H277" s="13" t="str">
        <f aca="false">IF(C277="","",Inputs!$B$8-C277)</f>
        <v/>
      </c>
      <c r="I277" s="13" t="str">
        <f aca="false">IF(D277="","",MAX(0,Inputs!$B$8-D277))</f>
        <v/>
      </c>
      <c r="J277" s="14" t="str">
        <f aca="false">IF(G277="","",IF(G277&lt;0,"Credit balance",IF(G277=0,"Paid",IF(I277=0,"Current",IF(I277&lt;=30,"1 to 30",IF(I277&lt;=60,"31 to 60",IF(I277&lt;=90,"61 to 90","Over 90")))))))</f>
        <v/>
      </c>
    </row>
    <row r="278" customFormat="false" ht="15" hidden="false" customHeight="false" outlineLevel="0" collapsed="false">
      <c r="A278" s="11"/>
      <c r="B278" s="11"/>
      <c r="C278" s="8"/>
      <c r="D278" s="8"/>
      <c r="E278" s="9"/>
      <c r="F278" s="9"/>
      <c r="G278" s="12" t="str">
        <f aca="false">IF(E278="","",E278-F278)</f>
        <v/>
      </c>
      <c r="H278" s="13" t="str">
        <f aca="false">IF(C278="","",Inputs!$B$8-C278)</f>
        <v/>
      </c>
      <c r="I278" s="13" t="str">
        <f aca="false">IF(D278="","",MAX(0,Inputs!$B$8-D278))</f>
        <v/>
      </c>
      <c r="J278" s="14" t="str">
        <f aca="false">IF(G278="","",IF(G278&lt;0,"Credit balance",IF(G278=0,"Paid",IF(I278=0,"Current",IF(I278&lt;=30,"1 to 30",IF(I278&lt;=60,"31 to 60",IF(I278&lt;=90,"61 to 90","Over 90")))))))</f>
        <v/>
      </c>
    </row>
    <row r="279" customFormat="false" ht="15" hidden="false" customHeight="false" outlineLevel="0" collapsed="false">
      <c r="A279" s="11"/>
      <c r="B279" s="11"/>
      <c r="C279" s="8"/>
      <c r="D279" s="8"/>
      <c r="E279" s="9"/>
      <c r="F279" s="9"/>
      <c r="G279" s="12" t="str">
        <f aca="false">IF(E279="","",E279-F279)</f>
        <v/>
      </c>
      <c r="H279" s="13" t="str">
        <f aca="false">IF(C279="","",Inputs!$B$8-C279)</f>
        <v/>
      </c>
      <c r="I279" s="13" t="str">
        <f aca="false">IF(D279="","",MAX(0,Inputs!$B$8-D279))</f>
        <v/>
      </c>
      <c r="J279" s="14" t="str">
        <f aca="false">IF(G279="","",IF(G279&lt;0,"Credit balance",IF(G279=0,"Paid",IF(I279=0,"Current",IF(I279&lt;=30,"1 to 30",IF(I279&lt;=60,"31 to 60",IF(I279&lt;=90,"61 to 90","Over 90")))))))</f>
        <v/>
      </c>
    </row>
    <row r="280" customFormat="false" ht="15" hidden="false" customHeight="false" outlineLevel="0" collapsed="false">
      <c r="A280" s="11"/>
      <c r="B280" s="11"/>
      <c r="C280" s="8"/>
      <c r="D280" s="8"/>
      <c r="E280" s="9"/>
      <c r="F280" s="9"/>
      <c r="G280" s="12" t="str">
        <f aca="false">IF(E280="","",E280-F280)</f>
        <v/>
      </c>
      <c r="H280" s="13" t="str">
        <f aca="false">IF(C280="","",Inputs!$B$8-C280)</f>
        <v/>
      </c>
      <c r="I280" s="13" t="str">
        <f aca="false">IF(D280="","",MAX(0,Inputs!$B$8-D280))</f>
        <v/>
      </c>
      <c r="J280" s="14" t="str">
        <f aca="false">IF(G280="","",IF(G280&lt;0,"Credit balance",IF(G280=0,"Paid",IF(I280=0,"Current",IF(I280&lt;=30,"1 to 30",IF(I280&lt;=60,"31 to 60",IF(I280&lt;=90,"61 to 90","Over 90")))))))</f>
        <v/>
      </c>
    </row>
    <row r="281" customFormat="false" ht="15" hidden="false" customHeight="false" outlineLevel="0" collapsed="false">
      <c r="A281" s="11"/>
      <c r="B281" s="11"/>
      <c r="C281" s="8"/>
      <c r="D281" s="8"/>
      <c r="E281" s="9"/>
      <c r="F281" s="9"/>
      <c r="G281" s="12" t="str">
        <f aca="false">IF(E281="","",E281-F281)</f>
        <v/>
      </c>
      <c r="H281" s="13" t="str">
        <f aca="false">IF(C281="","",Inputs!$B$8-C281)</f>
        <v/>
      </c>
      <c r="I281" s="13" t="str">
        <f aca="false">IF(D281="","",MAX(0,Inputs!$B$8-D281))</f>
        <v/>
      </c>
      <c r="J281" s="14" t="str">
        <f aca="false">IF(G281="","",IF(G281&lt;0,"Credit balance",IF(G281=0,"Paid",IF(I281=0,"Current",IF(I281&lt;=30,"1 to 30",IF(I281&lt;=60,"31 to 60",IF(I281&lt;=90,"61 to 90","Over 90")))))))</f>
        <v/>
      </c>
    </row>
    <row r="282" customFormat="false" ht="15" hidden="false" customHeight="false" outlineLevel="0" collapsed="false">
      <c r="A282" s="11"/>
      <c r="B282" s="11"/>
      <c r="C282" s="8"/>
      <c r="D282" s="8"/>
      <c r="E282" s="9"/>
      <c r="F282" s="9"/>
      <c r="G282" s="12" t="str">
        <f aca="false">IF(E282="","",E282-F282)</f>
        <v/>
      </c>
      <c r="H282" s="13" t="str">
        <f aca="false">IF(C282="","",Inputs!$B$8-C282)</f>
        <v/>
      </c>
      <c r="I282" s="13" t="str">
        <f aca="false">IF(D282="","",MAX(0,Inputs!$B$8-D282))</f>
        <v/>
      </c>
      <c r="J282" s="14" t="str">
        <f aca="false">IF(G282="","",IF(G282&lt;0,"Credit balance",IF(G282=0,"Paid",IF(I282=0,"Current",IF(I282&lt;=30,"1 to 30",IF(I282&lt;=60,"31 to 60",IF(I282&lt;=90,"61 to 90","Over 90")))))))</f>
        <v/>
      </c>
    </row>
    <row r="283" customFormat="false" ht="15" hidden="false" customHeight="false" outlineLevel="0" collapsed="false">
      <c r="A283" s="11"/>
      <c r="B283" s="11"/>
      <c r="C283" s="8"/>
      <c r="D283" s="8"/>
      <c r="E283" s="9"/>
      <c r="F283" s="9"/>
      <c r="G283" s="12" t="str">
        <f aca="false">IF(E283="","",E283-F283)</f>
        <v/>
      </c>
      <c r="H283" s="13" t="str">
        <f aca="false">IF(C283="","",Inputs!$B$8-C283)</f>
        <v/>
      </c>
      <c r="I283" s="13" t="str">
        <f aca="false">IF(D283="","",MAX(0,Inputs!$B$8-D283))</f>
        <v/>
      </c>
      <c r="J283" s="14" t="str">
        <f aca="false">IF(G283="","",IF(G283&lt;0,"Credit balance",IF(G283=0,"Paid",IF(I283=0,"Current",IF(I283&lt;=30,"1 to 30",IF(I283&lt;=60,"31 to 60",IF(I283&lt;=90,"61 to 90","Over 90")))))))</f>
        <v/>
      </c>
    </row>
    <row r="284" customFormat="false" ht="15" hidden="false" customHeight="false" outlineLevel="0" collapsed="false">
      <c r="A284" s="11"/>
      <c r="B284" s="11"/>
      <c r="C284" s="8"/>
      <c r="D284" s="8"/>
      <c r="E284" s="9"/>
      <c r="F284" s="9"/>
      <c r="G284" s="12" t="str">
        <f aca="false">IF(E284="","",E284-F284)</f>
        <v/>
      </c>
      <c r="H284" s="13" t="str">
        <f aca="false">IF(C284="","",Inputs!$B$8-C284)</f>
        <v/>
      </c>
      <c r="I284" s="13" t="str">
        <f aca="false">IF(D284="","",MAX(0,Inputs!$B$8-D284))</f>
        <v/>
      </c>
      <c r="J284" s="14" t="str">
        <f aca="false">IF(G284="","",IF(G284&lt;0,"Credit balance",IF(G284=0,"Paid",IF(I284=0,"Current",IF(I284&lt;=30,"1 to 30",IF(I284&lt;=60,"31 to 60",IF(I284&lt;=90,"61 to 90","Over 90")))))))</f>
        <v/>
      </c>
    </row>
    <row r="285" customFormat="false" ht="15" hidden="false" customHeight="false" outlineLevel="0" collapsed="false">
      <c r="A285" s="11"/>
      <c r="B285" s="11"/>
      <c r="C285" s="8"/>
      <c r="D285" s="8"/>
      <c r="E285" s="9"/>
      <c r="F285" s="9"/>
      <c r="G285" s="12" t="str">
        <f aca="false">IF(E285="","",E285-F285)</f>
        <v/>
      </c>
      <c r="H285" s="13" t="str">
        <f aca="false">IF(C285="","",Inputs!$B$8-C285)</f>
        <v/>
      </c>
      <c r="I285" s="13" t="str">
        <f aca="false">IF(D285="","",MAX(0,Inputs!$B$8-D285))</f>
        <v/>
      </c>
      <c r="J285" s="14" t="str">
        <f aca="false">IF(G285="","",IF(G285&lt;0,"Credit balance",IF(G285=0,"Paid",IF(I285=0,"Current",IF(I285&lt;=30,"1 to 30",IF(I285&lt;=60,"31 to 60",IF(I285&lt;=90,"61 to 90","Over 90")))))))</f>
        <v/>
      </c>
    </row>
    <row r="286" customFormat="false" ht="15" hidden="false" customHeight="false" outlineLevel="0" collapsed="false">
      <c r="A286" s="11"/>
      <c r="B286" s="11"/>
      <c r="C286" s="8"/>
      <c r="D286" s="8"/>
      <c r="E286" s="9"/>
      <c r="F286" s="9"/>
      <c r="G286" s="12" t="str">
        <f aca="false">IF(E286="","",E286-F286)</f>
        <v/>
      </c>
      <c r="H286" s="13" t="str">
        <f aca="false">IF(C286="","",Inputs!$B$8-C286)</f>
        <v/>
      </c>
      <c r="I286" s="13" t="str">
        <f aca="false">IF(D286="","",MAX(0,Inputs!$B$8-D286))</f>
        <v/>
      </c>
      <c r="J286" s="14" t="str">
        <f aca="false">IF(G286="","",IF(G286&lt;0,"Credit balance",IF(G286=0,"Paid",IF(I286=0,"Current",IF(I286&lt;=30,"1 to 30",IF(I286&lt;=60,"31 to 60",IF(I286&lt;=90,"61 to 90","Over 90")))))))</f>
        <v/>
      </c>
    </row>
    <row r="287" customFormat="false" ht="15" hidden="false" customHeight="false" outlineLevel="0" collapsed="false">
      <c r="A287" s="11"/>
      <c r="B287" s="11"/>
      <c r="C287" s="8"/>
      <c r="D287" s="8"/>
      <c r="E287" s="9"/>
      <c r="F287" s="9"/>
      <c r="G287" s="12" t="str">
        <f aca="false">IF(E287="","",E287-F287)</f>
        <v/>
      </c>
      <c r="H287" s="13" t="str">
        <f aca="false">IF(C287="","",Inputs!$B$8-C287)</f>
        <v/>
      </c>
      <c r="I287" s="13" t="str">
        <f aca="false">IF(D287="","",MAX(0,Inputs!$B$8-D287))</f>
        <v/>
      </c>
      <c r="J287" s="14" t="str">
        <f aca="false">IF(G287="","",IF(G287&lt;0,"Credit balance",IF(G287=0,"Paid",IF(I287=0,"Current",IF(I287&lt;=30,"1 to 30",IF(I287&lt;=60,"31 to 60",IF(I287&lt;=90,"61 to 90","Over 90")))))))</f>
        <v/>
      </c>
    </row>
    <row r="288" customFormat="false" ht="15" hidden="false" customHeight="false" outlineLevel="0" collapsed="false">
      <c r="A288" s="11"/>
      <c r="B288" s="11"/>
      <c r="C288" s="8"/>
      <c r="D288" s="8"/>
      <c r="E288" s="9"/>
      <c r="F288" s="9"/>
      <c r="G288" s="12" t="str">
        <f aca="false">IF(E288="","",E288-F288)</f>
        <v/>
      </c>
      <c r="H288" s="13" t="str">
        <f aca="false">IF(C288="","",Inputs!$B$8-C288)</f>
        <v/>
      </c>
      <c r="I288" s="13" t="str">
        <f aca="false">IF(D288="","",MAX(0,Inputs!$B$8-D288))</f>
        <v/>
      </c>
      <c r="J288" s="14" t="str">
        <f aca="false">IF(G288="","",IF(G288&lt;0,"Credit balance",IF(G288=0,"Paid",IF(I288=0,"Current",IF(I288&lt;=30,"1 to 30",IF(I288&lt;=60,"31 to 60",IF(I288&lt;=90,"61 to 90","Over 90")))))))</f>
        <v/>
      </c>
    </row>
    <row r="289" customFormat="false" ht="15" hidden="false" customHeight="false" outlineLevel="0" collapsed="false">
      <c r="A289" s="11"/>
      <c r="B289" s="11"/>
      <c r="C289" s="8"/>
      <c r="D289" s="8"/>
      <c r="E289" s="9"/>
      <c r="F289" s="9"/>
      <c r="G289" s="12" t="str">
        <f aca="false">IF(E289="","",E289-F289)</f>
        <v/>
      </c>
      <c r="H289" s="13" t="str">
        <f aca="false">IF(C289="","",Inputs!$B$8-C289)</f>
        <v/>
      </c>
      <c r="I289" s="13" t="str">
        <f aca="false">IF(D289="","",MAX(0,Inputs!$B$8-D289))</f>
        <v/>
      </c>
      <c r="J289" s="14" t="str">
        <f aca="false">IF(G289="","",IF(G289&lt;0,"Credit balance",IF(G289=0,"Paid",IF(I289=0,"Current",IF(I289&lt;=30,"1 to 30",IF(I289&lt;=60,"31 to 60",IF(I289&lt;=90,"61 to 90","Over 90")))))))</f>
        <v/>
      </c>
    </row>
    <row r="290" customFormat="false" ht="15" hidden="false" customHeight="false" outlineLevel="0" collapsed="false">
      <c r="A290" s="11"/>
      <c r="B290" s="11"/>
      <c r="C290" s="8"/>
      <c r="D290" s="8"/>
      <c r="E290" s="9"/>
      <c r="F290" s="9"/>
      <c r="G290" s="12" t="str">
        <f aca="false">IF(E290="","",E290-F290)</f>
        <v/>
      </c>
      <c r="H290" s="13" t="str">
        <f aca="false">IF(C290="","",Inputs!$B$8-C290)</f>
        <v/>
      </c>
      <c r="I290" s="13" t="str">
        <f aca="false">IF(D290="","",MAX(0,Inputs!$B$8-D290))</f>
        <v/>
      </c>
      <c r="J290" s="14" t="str">
        <f aca="false">IF(G290="","",IF(G290&lt;0,"Credit balance",IF(G290=0,"Paid",IF(I290=0,"Current",IF(I290&lt;=30,"1 to 30",IF(I290&lt;=60,"31 to 60",IF(I290&lt;=90,"61 to 90","Over 90")))))))</f>
        <v/>
      </c>
    </row>
    <row r="291" customFormat="false" ht="15" hidden="false" customHeight="false" outlineLevel="0" collapsed="false">
      <c r="A291" s="11"/>
      <c r="B291" s="11"/>
      <c r="C291" s="8"/>
      <c r="D291" s="8"/>
      <c r="E291" s="9"/>
      <c r="F291" s="9"/>
      <c r="G291" s="12" t="str">
        <f aca="false">IF(E291="","",E291-F291)</f>
        <v/>
      </c>
      <c r="H291" s="13" t="str">
        <f aca="false">IF(C291="","",Inputs!$B$8-C291)</f>
        <v/>
      </c>
      <c r="I291" s="13" t="str">
        <f aca="false">IF(D291="","",MAX(0,Inputs!$B$8-D291))</f>
        <v/>
      </c>
      <c r="J291" s="14" t="str">
        <f aca="false">IF(G291="","",IF(G291&lt;0,"Credit balance",IF(G291=0,"Paid",IF(I291=0,"Current",IF(I291&lt;=30,"1 to 30",IF(I291&lt;=60,"31 to 60",IF(I291&lt;=90,"61 to 90","Over 90")))))))</f>
        <v/>
      </c>
    </row>
    <row r="292" customFormat="false" ht="15" hidden="false" customHeight="false" outlineLevel="0" collapsed="false">
      <c r="A292" s="11"/>
      <c r="B292" s="11"/>
      <c r="C292" s="8"/>
      <c r="D292" s="8"/>
      <c r="E292" s="9"/>
      <c r="F292" s="9"/>
      <c r="G292" s="12" t="str">
        <f aca="false">IF(E292="","",E292-F292)</f>
        <v/>
      </c>
      <c r="H292" s="13" t="str">
        <f aca="false">IF(C292="","",Inputs!$B$8-C292)</f>
        <v/>
      </c>
      <c r="I292" s="13" t="str">
        <f aca="false">IF(D292="","",MAX(0,Inputs!$B$8-D292))</f>
        <v/>
      </c>
      <c r="J292" s="14" t="str">
        <f aca="false">IF(G292="","",IF(G292&lt;0,"Credit balance",IF(G292=0,"Paid",IF(I292=0,"Current",IF(I292&lt;=30,"1 to 30",IF(I292&lt;=60,"31 to 60",IF(I292&lt;=90,"61 to 90","Over 90")))))))</f>
        <v/>
      </c>
    </row>
    <row r="293" customFormat="false" ht="15" hidden="false" customHeight="false" outlineLevel="0" collapsed="false">
      <c r="A293" s="11"/>
      <c r="B293" s="11"/>
      <c r="C293" s="8"/>
      <c r="D293" s="8"/>
      <c r="E293" s="9"/>
      <c r="F293" s="9"/>
      <c r="G293" s="12" t="str">
        <f aca="false">IF(E293="","",E293-F293)</f>
        <v/>
      </c>
      <c r="H293" s="13" t="str">
        <f aca="false">IF(C293="","",Inputs!$B$8-C293)</f>
        <v/>
      </c>
      <c r="I293" s="13" t="str">
        <f aca="false">IF(D293="","",MAX(0,Inputs!$B$8-D293))</f>
        <v/>
      </c>
      <c r="J293" s="14" t="str">
        <f aca="false">IF(G293="","",IF(G293&lt;0,"Credit balance",IF(G293=0,"Paid",IF(I293=0,"Current",IF(I293&lt;=30,"1 to 30",IF(I293&lt;=60,"31 to 60",IF(I293&lt;=90,"61 to 90","Over 90")))))))</f>
        <v/>
      </c>
    </row>
    <row r="294" customFormat="false" ht="15" hidden="false" customHeight="false" outlineLevel="0" collapsed="false">
      <c r="A294" s="11"/>
      <c r="B294" s="11"/>
      <c r="C294" s="8"/>
      <c r="D294" s="8"/>
      <c r="E294" s="9"/>
      <c r="F294" s="9"/>
      <c r="G294" s="12" t="str">
        <f aca="false">IF(E294="","",E294-F294)</f>
        <v/>
      </c>
      <c r="H294" s="13" t="str">
        <f aca="false">IF(C294="","",Inputs!$B$8-C294)</f>
        <v/>
      </c>
      <c r="I294" s="13" t="str">
        <f aca="false">IF(D294="","",MAX(0,Inputs!$B$8-D294))</f>
        <v/>
      </c>
      <c r="J294" s="14" t="str">
        <f aca="false">IF(G294="","",IF(G294&lt;0,"Credit balance",IF(G294=0,"Paid",IF(I294=0,"Current",IF(I294&lt;=30,"1 to 30",IF(I294&lt;=60,"31 to 60",IF(I294&lt;=90,"61 to 90","Over 90")))))))</f>
        <v/>
      </c>
    </row>
    <row r="295" customFormat="false" ht="15" hidden="false" customHeight="false" outlineLevel="0" collapsed="false">
      <c r="A295" s="11"/>
      <c r="B295" s="11"/>
      <c r="C295" s="8"/>
      <c r="D295" s="8"/>
      <c r="E295" s="9"/>
      <c r="F295" s="9"/>
      <c r="G295" s="12" t="str">
        <f aca="false">IF(E295="","",E295-F295)</f>
        <v/>
      </c>
      <c r="H295" s="13" t="str">
        <f aca="false">IF(C295="","",Inputs!$B$8-C295)</f>
        <v/>
      </c>
      <c r="I295" s="13" t="str">
        <f aca="false">IF(D295="","",MAX(0,Inputs!$B$8-D295))</f>
        <v/>
      </c>
      <c r="J295" s="14" t="str">
        <f aca="false">IF(G295="","",IF(G295&lt;0,"Credit balance",IF(G295=0,"Paid",IF(I295=0,"Current",IF(I295&lt;=30,"1 to 30",IF(I295&lt;=60,"31 to 60",IF(I295&lt;=90,"61 to 90","Over 90")))))))</f>
        <v/>
      </c>
    </row>
    <row r="296" customFormat="false" ht="15" hidden="false" customHeight="false" outlineLevel="0" collapsed="false">
      <c r="A296" s="11"/>
      <c r="B296" s="11"/>
      <c r="C296" s="8"/>
      <c r="D296" s="8"/>
      <c r="E296" s="9"/>
      <c r="F296" s="9"/>
      <c r="G296" s="12" t="str">
        <f aca="false">IF(E296="","",E296-F296)</f>
        <v/>
      </c>
      <c r="H296" s="13" t="str">
        <f aca="false">IF(C296="","",Inputs!$B$8-C296)</f>
        <v/>
      </c>
      <c r="I296" s="13" t="str">
        <f aca="false">IF(D296="","",MAX(0,Inputs!$B$8-D296))</f>
        <v/>
      </c>
      <c r="J296" s="14" t="str">
        <f aca="false">IF(G296="","",IF(G296&lt;0,"Credit balance",IF(G296=0,"Paid",IF(I296=0,"Current",IF(I296&lt;=30,"1 to 30",IF(I296&lt;=60,"31 to 60",IF(I296&lt;=90,"61 to 90","Over 90")))))))</f>
        <v/>
      </c>
    </row>
    <row r="297" customFormat="false" ht="15" hidden="false" customHeight="false" outlineLevel="0" collapsed="false">
      <c r="A297" s="11"/>
      <c r="B297" s="11"/>
      <c r="C297" s="8"/>
      <c r="D297" s="8"/>
      <c r="E297" s="9"/>
      <c r="F297" s="9"/>
      <c r="G297" s="12" t="str">
        <f aca="false">IF(E297="","",E297-F297)</f>
        <v/>
      </c>
      <c r="H297" s="13" t="str">
        <f aca="false">IF(C297="","",Inputs!$B$8-C297)</f>
        <v/>
      </c>
      <c r="I297" s="13" t="str">
        <f aca="false">IF(D297="","",MAX(0,Inputs!$B$8-D297))</f>
        <v/>
      </c>
      <c r="J297" s="14" t="str">
        <f aca="false">IF(G297="","",IF(G297&lt;0,"Credit balance",IF(G297=0,"Paid",IF(I297=0,"Current",IF(I297&lt;=30,"1 to 30",IF(I297&lt;=60,"31 to 60",IF(I297&lt;=90,"61 to 90","Over 90")))))))</f>
        <v/>
      </c>
    </row>
    <row r="298" customFormat="false" ht="15" hidden="false" customHeight="false" outlineLevel="0" collapsed="false">
      <c r="A298" s="11"/>
      <c r="B298" s="11"/>
      <c r="C298" s="8"/>
      <c r="D298" s="8"/>
      <c r="E298" s="9"/>
      <c r="F298" s="9"/>
      <c r="G298" s="12" t="str">
        <f aca="false">IF(E298="","",E298-F298)</f>
        <v/>
      </c>
      <c r="H298" s="13" t="str">
        <f aca="false">IF(C298="","",Inputs!$B$8-C298)</f>
        <v/>
      </c>
      <c r="I298" s="13" t="str">
        <f aca="false">IF(D298="","",MAX(0,Inputs!$B$8-D298))</f>
        <v/>
      </c>
      <c r="J298" s="14" t="str">
        <f aca="false">IF(G298="","",IF(G298&lt;0,"Credit balance",IF(G298=0,"Paid",IF(I298=0,"Current",IF(I298&lt;=30,"1 to 30",IF(I298&lt;=60,"31 to 60",IF(I298&lt;=90,"61 to 90","Over 90")))))))</f>
        <v/>
      </c>
    </row>
    <row r="299" customFormat="false" ht="15" hidden="false" customHeight="false" outlineLevel="0" collapsed="false">
      <c r="A299" s="11"/>
      <c r="B299" s="11"/>
      <c r="C299" s="8"/>
      <c r="D299" s="8"/>
      <c r="E299" s="9"/>
      <c r="F299" s="9"/>
      <c r="G299" s="12" t="str">
        <f aca="false">IF(E299="","",E299-F299)</f>
        <v/>
      </c>
      <c r="H299" s="13" t="str">
        <f aca="false">IF(C299="","",Inputs!$B$8-C299)</f>
        <v/>
      </c>
      <c r="I299" s="13" t="str">
        <f aca="false">IF(D299="","",MAX(0,Inputs!$B$8-D299))</f>
        <v/>
      </c>
      <c r="J299" s="14" t="str">
        <f aca="false">IF(G299="","",IF(G299&lt;0,"Credit balance",IF(G299=0,"Paid",IF(I299=0,"Current",IF(I299&lt;=30,"1 to 30",IF(I299&lt;=60,"31 to 60",IF(I299&lt;=90,"61 to 90","Over 90")))))))</f>
        <v/>
      </c>
    </row>
    <row r="300" customFormat="false" ht="15" hidden="false" customHeight="false" outlineLevel="0" collapsed="false">
      <c r="A300" s="11"/>
      <c r="B300" s="11"/>
      <c r="C300" s="8"/>
      <c r="D300" s="8"/>
      <c r="E300" s="9"/>
      <c r="F300" s="9"/>
      <c r="G300" s="12" t="str">
        <f aca="false">IF(E300="","",E300-F300)</f>
        <v/>
      </c>
      <c r="H300" s="13" t="str">
        <f aca="false">IF(C300="","",Inputs!$B$8-C300)</f>
        <v/>
      </c>
      <c r="I300" s="13" t="str">
        <f aca="false">IF(D300="","",MAX(0,Inputs!$B$8-D300))</f>
        <v/>
      </c>
      <c r="J300" s="14" t="str">
        <f aca="false">IF(G300="","",IF(G300&lt;0,"Credit balance",IF(G300=0,"Paid",IF(I300=0,"Current",IF(I300&lt;=30,"1 to 30",IF(I300&lt;=60,"31 to 60",IF(I300&lt;=90,"61 to 90","Over 90")))))))</f>
        <v/>
      </c>
    </row>
    <row r="301" customFormat="false" ht="15" hidden="false" customHeight="false" outlineLevel="0" collapsed="false">
      <c r="A301" s="11"/>
      <c r="B301" s="11"/>
      <c r="C301" s="8"/>
      <c r="D301" s="8"/>
      <c r="E301" s="9"/>
      <c r="F301" s="9"/>
      <c r="G301" s="12" t="str">
        <f aca="false">IF(E301="","",E301-F301)</f>
        <v/>
      </c>
      <c r="H301" s="13" t="str">
        <f aca="false">IF(C301="","",Inputs!$B$8-C301)</f>
        <v/>
      </c>
      <c r="I301" s="13" t="str">
        <f aca="false">IF(D301="","",MAX(0,Inputs!$B$8-D301))</f>
        <v/>
      </c>
      <c r="J301" s="14" t="str">
        <f aca="false">IF(G301="","",IF(G301&lt;0,"Credit balance",IF(G301=0,"Paid",IF(I301=0,"Current",IF(I301&lt;=30,"1 to 30",IF(I301&lt;=60,"31 to 60",IF(I301&lt;=90,"61 to 90","Over 90")))))))</f>
        <v/>
      </c>
    </row>
    <row r="302" customFormat="false" ht="15" hidden="false" customHeight="false" outlineLevel="0" collapsed="false">
      <c r="A302" s="11"/>
      <c r="B302" s="11"/>
      <c r="C302" s="8"/>
      <c r="D302" s="8"/>
      <c r="E302" s="9"/>
      <c r="F302" s="9"/>
      <c r="G302" s="12" t="str">
        <f aca="false">IF(E302="","",E302-F302)</f>
        <v/>
      </c>
      <c r="H302" s="13" t="str">
        <f aca="false">IF(C302="","",Inputs!$B$8-C302)</f>
        <v/>
      </c>
      <c r="I302" s="13" t="str">
        <f aca="false">IF(D302="","",MAX(0,Inputs!$B$8-D302))</f>
        <v/>
      </c>
      <c r="J302" s="14" t="str">
        <f aca="false">IF(G302="","",IF(G302&lt;0,"Credit balance",IF(G302=0,"Paid",IF(I302=0,"Current",IF(I302&lt;=30,"1 to 30",IF(I302&lt;=60,"31 to 60",IF(I302&lt;=90,"61 to 90","Over 90")))))))</f>
        <v/>
      </c>
    </row>
    <row r="303" customFormat="false" ht="15" hidden="false" customHeight="false" outlineLevel="0" collapsed="false">
      <c r="A303" s="11"/>
      <c r="B303" s="11"/>
      <c r="C303" s="8"/>
      <c r="D303" s="8"/>
      <c r="E303" s="9"/>
      <c r="F303" s="9"/>
      <c r="G303" s="12" t="str">
        <f aca="false">IF(E303="","",E303-F303)</f>
        <v/>
      </c>
      <c r="H303" s="13" t="str">
        <f aca="false">IF(C303="","",Inputs!$B$8-C303)</f>
        <v/>
      </c>
      <c r="I303" s="13" t="str">
        <f aca="false">IF(D303="","",MAX(0,Inputs!$B$8-D303))</f>
        <v/>
      </c>
      <c r="J303" s="14" t="str">
        <f aca="false">IF(G303="","",IF(G303&lt;0,"Credit balance",IF(G303=0,"Paid",IF(I303=0,"Current",IF(I303&lt;=30,"1 to 30",IF(I303&lt;=60,"31 to 60",IF(I303&lt;=90,"61 to 90","Over 90")))))))</f>
        <v/>
      </c>
    </row>
    <row r="304" customFormat="false" ht="15" hidden="false" customHeight="false" outlineLevel="0" collapsed="false">
      <c r="A304" s="11"/>
      <c r="B304" s="11"/>
      <c r="C304" s="8"/>
      <c r="D304" s="8"/>
      <c r="E304" s="9"/>
      <c r="F304" s="9"/>
      <c r="G304" s="12" t="str">
        <f aca="false">IF(E304="","",E304-F304)</f>
        <v/>
      </c>
      <c r="H304" s="13" t="str">
        <f aca="false">IF(C304="","",Inputs!$B$8-C304)</f>
        <v/>
      </c>
      <c r="I304" s="13" t="str">
        <f aca="false">IF(D304="","",MAX(0,Inputs!$B$8-D304))</f>
        <v/>
      </c>
      <c r="J304" s="14" t="str">
        <f aca="false">IF(G304="","",IF(G304&lt;0,"Credit balance",IF(G304=0,"Paid",IF(I304=0,"Current",IF(I304&lt;=30,"1 to 30",IF(I304&lt;=60,"31 to 60",IF(I304&lt;=90,"61 to 90","Over 90")))))))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13"/>
    <col collapsed="false" customWidth="true" hidden="false" outlineLevel="0" max="4" min="4" style="0" width="18"/>
    <col collapsed="false" customWidth="true" hidden="false" outlineLevel="0" max="6" min="5" style="0" width="13"/>
    <col collapsed="false" customWidth="true" hidden="false" outlineLevel="0" max="8" min="7" style="0" width="15"/>
    <col collapsed="false" customWidth="true" hidden="false" outlineLevel="0" max="9" min="9" style="0" width="12"/>
  </cols>
  <sheetData>
    <row r="1" customFormat="false" ht="15" hidden="false" customHeight="false" outlineLevel="0" collapsed="false">
      <c r="A1" s="1" t="s">
        <v>65</v>
      </c>
    </row>
    <row r="2" customFormat="false" ht="15" hidden="false" customHeight="false" outlineLevel="0" collapsed="false">
      <c r="A2" s="2" t="str">
        <f aca="false">Inputs!$B$5&amp;" | Amounts in "&amp;Inputs!$B$6&amp;", "&amp;Inputs!$B$7</f>
        <v>Sample Co (sample data) | Amounts in CAD, whole units</v>
      </c>
    </row>
    <row r="3" customFormat="false" ht="15" hidden="false" customHeight="false" outlineLevel="0" collapsed="false">
      <c r="A3" s="2" t="str">
        <f aca="false">"As of "&amp;TEXT(Inputs!$B$8,"dd mmm yyyy")</f>
        <v>As of 15 Sep 2026</v>
      </c>
    </row>
    <row r="5" customFormat="false" ht="30" hidden="false" customHeight="true" outlineLevel="0" collapsed="false">
      <c r="A5" s="4" t="s">
        <v>47</v>
      </c>
      <c r="B5" s="5" t="str">
        <f aca="false">"Amount outstanding"&amp;" ("&amp;Inputs!$B$6&amp;")"</f>
        <v>Amount outstanding (CAD)</v>
      </c>
      <c r="C5" s="5" t="s">
        <v>66</v>
      </c>
      <c r="D5" s="5" t="s">
        <v>67</v>
      </c>
    </row>
    <row r="6" customFormat="false" ht="15" hidden="false" customHeight="false" outlineLevel="0" collapsed="false">
      <c r="A6" s="2" t="s">
        <v>68</v>
      </c>
      <c r="B6" s="12" t="n">
        <f aca="false">SUMIFS(Invoices!$G$5:$G$304,Invoices!$J$5:$J$304,$A6)</f>
        <v>161350</v>
      </c>
      <c r="C6" s="15" t="n">
        <f aca="false">IF($B$12=0,"n.a.",B6/$B$12)</f>
        <v>0.325499293927779</v>
      </c>
      <c r="D6" s="13" t="n">
        <f aca="false">COUNTIFS(Invoices!$J$5:$J$304,$A6)</f>
        <v>5</v>
      </c>
    </row>
    <row r="7" customFormat="false" ht="15" hidden="false" customHeight="false" outlineLevel="0" collapsed="false">
      <c r="A7" s="2" t="s">
        <v>69</v>
      </c>
      <c r="B7" s="12" t="n">
        <f aca="false">SUMIFS(Invoices!$G$5:$G$304,Invoices!$J$5:$J$304,$A7)</f>
        <v>77400</v>
      </c>
      <c r="C7" s="15" t="n">
        <f aca="false">IF($B$12=0,"n.a.",B7/$B$12)</f>
        <v>0.156142828323583</v>
      </c>
      <c r="D7" s="13" t="n">
        <f aca="false">COUNTIFS(Invoices!$J$5:$J$304,$A7)</f>
        <v>3</v>
      </c>
    </row>
    <row r="8" customFormat="false" ht="15" hidden="false" customHeight="false" outlineLevel="0" collapsed="false">
      <c r="A8" s="2" t="s">
        <v>70</v>
      </c>
      <c r="B8" s="12" t="n">
        <f aca="false">SUMIFS(Invoices!$G$5:$G$304,Invoices!$J$5:$J$304,$A8)</f>
        <v>158500</v>
      </c>
      <c r="C8" s="15" t="n">
        <f aca="false">IF($B$12=0,"n.a.",B8/$B$12)</f>
        <v>0.31974984869881</v>
      </c>
      <c r="D8" s="13" t="n">
        <f aca="false">COUNTIFS(Invoices!$J$5:$J$304,$A8)</f>
        <v>4</v>
      </c>
    </row>
    <row r="9" customFormat="false" ht="15" hidden="false" customHeight="false" outlineLevel="0" collapsed="false">
      <c r="A9" s="2" t="s">
        <v>71</v>
      </c>
      <c r="B9" s="12" t="n">
        <f aca="false">SUMIFS(Invoices!$G$5:$G$304,Invoices!$J$5:$J$304,$A9)</f>
        <v>37200</v>
      </c>
      <c r="C9" s="15" t="n">
        <f aca="false">IF($B$12=0,"n.a.",B9/$B$12)</f>
        <v>0.0750453903570708</v>
      </c>
      <c r="D9" s="13" t="n">
        <f aca="false">COUNTIFS(Invoices!$J$5:$J$304,$A9)</f>
        <v>2</v>
      </c>
    </row>
    <row r="10" customFormat="false" ht="15" hidden="false" customHeight="false" outlineLevel="0" collapsed="false">
      <c r="A10" s="2" t="s">
        <v>72</v>
      </c>
      <c r="B10" s="12" t="n">
        <f aca="false">SUMIFS(Invoices!$G$5:$G$304,Invoices!$J$5:$J$304,$A10)</f>
        <v>61250</v>
      </c>
      <c r="C10" s="15" t="n">
        <f aca="false">IF($B$12=0,"n.a.",B10/$B$12)</f>
        <v>0.123562638692758</v>
      </c>
      <c r="D10" s="13" t="n">
        <f aca="false">COUNTIFS(Invoices!$J$5:$J$304,$A10)</f>
        <v>2</v>
      </c>
    </row>
    <row r="11" customFormat="false" ht="15" hidden="false" customHeight="false" outlineLevel="0" collapsed="false">
      <c r="A11" s="2" t="s">
        <v>73</v>
      </c>
      <c r="B11" s="12" t="n">
        <f aca="false">SUMIFS(Invoices!$G$5:$G$304,Invoices!$J$5:$J$304,$A11)</f>
        <v>0</v>
      </c>
      <c r="C11" s="15" t="n">
        <f aca="false">IF($B$12=0,"n.a.",B11/$B$12)</f>
        <v>0</v>
      </c>
      <c r="D11" s="13" t="n">
        <f aca="false">COUNTIFS(Invoices!$J$5:$J$304,$A11)</f>
        <v>0</v>
      </c>
    </row>
    <row r="12" customFormat="false" ht="15" hidden="false" customHeight="false" outlineLevel="0" collapsed="false">
      <c r="A12" s="3" t="s">
        <v>74</v>
      </c>
      <c r="B12" s="16" t="n">
        <f aca="false">SUM(B6:B11)</f>
        <v>495700</v>
      </c>
      <c r="C12" s="17" t="n">
        <f aca="false">IF($B$12=0,"n.a.",SUM(C6:C11))</f>
        <v>1</v>
      </c>
      <c r="D12" s="18" t="n">
        <f aca="false">SUM(D6:D11)</f>
        <v>16</v>
      </c>
    </row>
    <row r="14" customFormat="false" ht="15" hidden="false" customHeight="false" outlineLevel="0" collapsed="false">
      <c r="A14" s="3" t="s">
        <v>75</v>
      </c>
    </row>
    <row r="15" customFormat="false" ht="15" hidden="false" customHeight="false" outlineLevel="0" collapsed="false">
      <c r="A15" s="2" t="s">
        <v>76</v>
      </c>
      <c r="B15" s="12" t="n">
        <f aca="false">B12</f>
        <v>495700</v>
      </c>
    </row>
    <row r="16" customFormat="false" ht="15" hidden="false" customHeight="false" outlineLevel="0" collapsed="false">
      <c r="A16" s="2" t="s">
        <v>77</v>
      </c>
      <c r="B16" s="12" t="n">
        <f aca="false">SUM(B7:B10)</f>
        <v>334350</v>
      </c>
    </row>
    <row r="17" customFormat="false" ht="15" hidden="false" customHeight="false" outlineLevel="0" collapsed="false">
      <c r="A17" s="2" t="s">
        <v>78</v>
      </c>
      <c r="B17" s="15" t="n">
        <f aca="false">IF(B12=0,"n.a.",B16/B12)</f>
        <v>0.674500706072221</v>
      </c>
    </row>
    <row r="18" customFormat="false" ht="15" hidden="false" customHeight="false" outlineLevel="0" collapsed="false">
      <c r="A18" s="2" t="s">
        <v>79</v>
      </c>
      <c r="B18" s="13" t="n">
        <f aca="false">COUNTIFS(Invoices!$G$5:$G$304,"&gt;0")</f>
        <v>16</v>
      </c>
    </row>
    <row r="19" customFormat="false" ht="15" hidden="false" customHeight="false" outlineLevel="0" collapsed="false">
      <c r="A19" s="2" t="s">
        <v>80</v>
      </c>
      <c r="B19" s="19" t="n">
        <f aca="false">IF(AND(ISNUMBER(Inputs!$B$9),Inputs!$B$9&gt;0,ISNUMBER(Inputs!$B$10),Inputs!$B$10&gt;0),B12/Inputs!$B$9*Inputs!$B$10,"n.a.")</f>
        <v>24.1151351351351</v>
      </c>
    </row>
    <row r="21" customFormat="false" ht="30" hidden="false" customHeight="true" outlineLevel="0" collapsed="false">
      <c r="A21" s="4" t="str">
        <f aca="false">"Customer (amounts in "&amp;Inputs!$B$6&amp;")"</f>
        <v>Customer (amounts in CAD)</v>
      </c>
      <c r="B21" s="5" t="s">
        <v>68</v>
      </c>
      <c r="C21" s="5" t="s">
        <v>69</v>
      </c>
      <c r="D21" s="5" t="s">
        <v>70</v>
      </c>
      <c r="E21" s="5" t="s">
        <v>71</v>
      </c>
      <c r="F21" s="5" t="s">
        <v>72</v>
      </c>
      <c r="G21" s="5" t="s">
        <v>73</v>
      </c>
      <c r="H21" s="5" t="s">
        <v>81</v>
      </c>
      <c r="I21" s="5" t="s">
        <v>66</v>
      </c>
    </row>
    <row r="22" customFormat="false" ht="15" hidden="false" customHeight="false" outlineLevel="0" collapsed="false">
      <c r="A22" s="2" t="str">
        <f aca="false">IF(Inputs!$A$13="","",Inputs!$A$13)</f>
        <v>Northwind Traders</v>
      </c>
      <c r="B22" s="12" t="n">
        <f aca="false">IF($A22="","",SUMIFS(Invoices!$G$5:$G$304,Invoices!$A$5:$A$304,$A22,Invoices!$J$5:$J$304,B$21))</f>
        <v>41800</v>
      </c>
      <c r="C22" s="12" t="n">
        <f aca="false">IF($A22="","",SUMIFS(Invoices!$G$5:$G$304,Invoices!$A$5:$A$304,$A22,Invoices!$J$5:$J$304,C$21))</f>
        <v>0</v>
      </c>
      <c r="D22" s="12" t="n">
        <f aca="false">IF($A22="","",SUMIFS(Invoices!$G$5:$G$304,Invoices!$A$5:$A$304,$A22,Invoices!$J$5:$J$304,D$21))</f>
        <v>26200</v>
      </c>
      <c r="E22" s="12" t="n">
        <f aca="false">IF($A22="","",SUMIFS(Invoices!$G$5:$G$304,Invoices!$A$5:$A$304,$A22,Invoices!$J$5:$J$304,E$21))</f>
        <v>0</v>
      </c>
      <c r="F22" s="12" t="n">
        <f aca="false">IF($A22="","",SUMIFS(Invoices!$G$5:$G$304,Invoices!$A$5:$A$304,$A22,Invoices!$J$5:$J$304,F$21))</f>
        <v>48500</v>
      </c>
      <c r="G22" s="12" t="n">
        <f aca="false">IF($A22="","",SUMIFS(Invoices!$G$5:$G$304,Invoices!$A$5:$A$304,$A22,Invoices!$J$5:$J$304,G$21))</f>
        <v>0</v>
      </c>
      <c r="H22" s="12" t="n">
        <f aca="false">IF($A22="","",SUM(B22:G22))</f>
        <v>116500</v>
      </c>
      <c r="I22" s="15" t="n">
        <f aca="false">IF($A22="","",IF($H$38=0,"n.a.",H22/$H$38))</f>
        <v>0.235021182166633</v>
      </c>
    </row>
    <row r="23" customFormat="false" ht="15" hidden="false" customHeight="false" outlineLevel="0" collapsed="false">
      <c r="A23" s="2" t="str">
        <f aca="false">IF(Inputs!$A$14="","",Inputs!$A$14)</f>
        <v>Harbourview Logistics</v>
      </c>
      <c r="B23" s="12" t="n">
        <f aca="false">IF($A23="","",SUMIFS(Invoices!$G$5:$G$304,Invoices!$A$5:$A$304,$A23,Invoices!$J$5:$J$304,B$21))</f>
        <v>0</v>
      </c>
      <c r="C23" s="12" t="n">
        <f aca="false">IF($A23="","",SUMIFS(Invoices!$G$5:$G$304,Invoices!$A$5:$A$304,$A23,Invoices!$J$5:$J$304,C$21))</f>
        <v>61500</v>
      </c>
      <c r="D23" s="12" t="n">
        <f aca="false">IF($A23="","",SUMIFS(Invoices!$G$5:$G$304,Invoices!$A$5:$A$304,$A23,Invoices!$J$5:$J$304,D$21))</f>
        <v>0</v>
      </c>
      <c r="E23" s="12" t="n">
        <f aca="false">IF($A23="","",SUMIFS(Invoices!$G$5:$G$304,Invoices!$A$5:$A$304,$A23,Invoices!$J$5:$J$304,E$21))</f>
        <v>27400</v>
      </c>
      <c r="F23" s="12" t="n">
        <f aca="false">IF($A23="","",SUMIFS(Invoices!$G$5:$G$304,Invoices!$A$5:$A$304,$A23,Invoices!$J$5:$J$304,F$21))</f>
        <v>0</v>
      </c>
      <c r="G23" s="12" t="n">
        <f aca="false">IF($A23="","",SUMIFS(Invoices!$G$5:$G$304,Invoices!$A$5:$A$304,$A23,Invoices!$J$5:$J$304,G$21))</f>
        <v>0</v>
      </c>
      <c r="H23" s="12" t="n">
        <f aca="false">IF($A23="","",SUM(B23:G23))</f>
        <v>88900</v>
      </c>
      <c r="I23" s="15" t="n">
        <f aca="false">IF($A23="","",IF($H$38=0,"n.a.",H23/$H$38))</f>
        <v>0.179342344159774</v>
      </c>
    </row>
    <row r="24" customFormat="false" ht="15" hidden="false" customHeight="false" outlineLevel="0" collapsed="false">
      <c r="A24" s="2" t="str">
        <f aca="false">IF(Inputs!$A$15="","",Inputs!$A$15)</f>
        <v>Maple Ridge Dental</v>
      </c>
      <c r="B24" s="12" t="n">
        <f aca="false">IF($A24="","",SUMIFS(Invoices!$G$5:$G$304,Invoices!$A$5:$A$304,$A24,Invoices!$J$5:$J$304,B$21))</f>
        <v>13600</v>
      </c>
      <c r="C24" s="12" t="n">
        <f aca="false">IF($A24="","",SUMIFS(Invoices!$G$5:$G$304,Invoices!$A$5:$A$304,$A24,Invoices!$J$5:$J$304,C$21))</f>
        <v>0</v>
      </c>
      <c r="D24" s="12" t="n">
        <f aca="false">IF($A24="","",SUMIFS(Invoices!$G$5:$G$304,Invoices!$A$5:$A$304,$A24,Invoices!$J$5:$J$304,D$21))</f>
        <v>0</v>
      </c>
      <c r="E24" s="12" t="n">
        <f aca="false">IF($A24="","",SUMIFS(Invoices!$G$5:$G$304,Invoices!$A$5:$A$304,$A24,Invoices!$J$5:$J$304,E$21))</f>
        <v>0</v>
      </c>
      <c r="F24" s="12" t="n">
        <f aca="false">IF($A24="","",SUMIFS(Invoices!$G$5:$G$304,Invoices!$A$5:$A$304,$A24,Invoices!$J$5:$J$304,F$21))</f>
        <v>12750</v>
      </c>
      <c r="G24" s="12" t="n">
        <f aca="false">IF($A24="","",SUMIFS(Invoices!$G$5:$G$304,Invoices!$A$5:$A$304,$A24,Invoices!$J$5:$J$304,G$21))</f>
        <v>0</v>
      </c>
      <c r="H24" s="12" t="n">
        <f aca="false">IF($A24="","",SUM(B24:G24))</f>
        <v>26350</v>
      </c>
      <c r="I24" s="15" t="n">
        <f aca="false">IF($A24="","",IF($H$38=0,"n.a.",H24/$H$38))</f>
        <v>0.0531571515029252</v>
      </c>
    </row>
    <row r="25" customFormat="false" ht="15" hidden="false" customHeight="false" outlineLevel="0" collapsed="false">
      <c r="A25" s="2" t="str">
        <f aca="false">IF(Inputs!$A$16="","",Inputs!$A$16)</f>
        <v>Cedar Point Manufacturing</v>
      </c>
      <c r="B25" s="12" t="n">
        <f aca="false">IF($A25="","",SUMIFS(Invoices!$G$5:$G$304,Invoices!$A$5:$A$304,$A25,Invoices!$J$5:$J$304,B$21))</f>
        <v>71300</v>
      </c>
      <c r="C25" s="12" t="n">
        <f aca="false">IF($A25="","",SUMIFS(Invoices!$G$5:$G$304,Invoices!$A$5:$A$304,$A25,Invoices!$J$5:$J$304,C$21))</f>
        <v>0</v>
      </c>
      <c r="D25" s="12" t="n">
        <f aca="false">IF($A25="","",SUMIFS(Invoices!$G$5:$G$304,Invoices!$A$5:$A$304,$A25,Invoices!$J$5:$J$304,D$21))</f>
        <v>112500</v>
      </c>
      <c r="E25" s="12" t="n">
        <f aca="false">IF($A25="","",SUMIFS(Invoices!$G$5:$G$304,Invoices!$A$5:$A$304,$A25,Invoices!$J$5:$J$304,E$21))</f>
        <v>0</v>
      </c>
      <c r="F25" s="12" t="n">
        <f aca="false">IF($A25="","",SUMIFS(Invoices!$G$5:$G$304,Invoices!$A$5:$A$304,$A25,Invoices!$J$5:$J$304,F$21))</f>
        <v>0</v>
      </c>
      <c r="G25" s="12" t="n">
        <f aca="false">IF($A25="","",SUMIFS(Invoices!$G$5:$G$304,Invoices!$A$5:$A$304,$A25,Invoices!$J$5:$J$304,G$21))</f>
        <v>0</v>
      </c>
      <c r="H25" s="12" t="n">
        <f aca="false">IF($A25="","",SUM(B25:G25))</f>
        <v>183800</v>
      </c>
      <c r="I25" s="15" t="n">
        <f aca="false">IF($A25="","",IF($H$38=0,"n.a.",H25/$H$38))</f>
        <v>0.370788783538431</v>
      </c>
    </row>
    <row r="26" customFormat="false" ht="15" hidden="false" customHeight="false" outlineLevel="0" collapsed="false">
      <c r="A26" s="2" t="str">
        <f aca="false">IF(Inputs!$A$17="","",Inputs!$A$17)</f>
        <v>Lakeshore Hospitality</v>
      </c>
      <c r="B26" s="12" t="n">
        <f aca="false">IF($A26="","",SUMIFS(Invoices!$G$5:$G$304,Invoices!$A$5:$A$304,$A26,Invoices!$J$5:$J$304,B$21))</f>
        <v>17400</v>
      </c>
      <c r="C26" s="12" t="n">
        <f aca="false">IF($A26="","",SUMIFS(Invoices!$G$5:$G$304,Invoices!$A$5:$A$304,$A26,Invoices!$J$5:$J$304,C$21))</f>
        <v>0</v>
      </c>
      <c r="D26" s="12" t="n">
        <f aca="false">IF($A26="","",SUMIFS(Invoices!$G$5:$G$304,Invoices!$A$5:$A$304,$A26,Invoices!$J$5:$J$304,D$21))</f>
        <v>19800</v>
      </c>
      <c r="E26" s="12" t="n">
        <f aca="false">IF($A26="","",SUMIFS(Invoices!$G$5:$G$304,Invoices!$A$5:$A$304,$A26,Invoices!$J$5:$J$304,E$21))</f>
        <v>0</v>
      </c>
      <c r="F26" s="12" t="n">
        <f aca="false">IF($A26="","",SUMIFS(Invoices!$G$5:$G$304,Invoices!$A$5:$A$304,$A26,Invoices!$J$5:$J$304,F$21))</f>
        <v>0</v>
      </c>
      <c r="G26" s="12" t="n">
        <f aca="false">IF($A26="","",SUMIFS(Invoices!$G$5:$G$304,Invoices!$A$5:$A$304,$A26,Invoices!$J$5:$J$304,G$21))</f>
        <v>0</v>
      </c>
      <c r="H26" s="12" t="n">
        <f aca="false">IF($A26="","",SUM(B26:G26))</f>
        <v>37200</v>
      </c>
      <c r="I26" s="15" t="n">
        <f aca="false">IF($A26="","",IF($H$38=0,"n.a.",H26/$H$38))</f>
        <v>0.0750453903570708</v>
      </c>
    </row>
    <row r="27" customFormat="false" ht="15" hidden="false" customHeight="false" outlineLevel="0" collapsed="false">
      <c r="A27" s="2" t="str">
        <f aca="false">IF(Inputs!$A$18="","",Inputs!$A$18)</f>
        <v>Summit Analytics</v>
      </c>
      <c r="B27" s="12" t="n">
        <f aca="false">IF($A27="","",SUMIFS(Invoices!$G$5:$G$304,Invoices!$A$5:$A$304,$A27,Invoices!$J$5:$J$304,B$21))</f>
        <v>17250</v>
      </c>
      <c r="C27" s="12" t="n">
        <f aca="false">IF($A27="","",SUMIFS(Invoices!$G$5:$G$304,Invoices!$A$5:$A$304,$A27,Invoices!$J$5:$J$304,C$21))</f>
        <v>15900</v>
      </c>
      <c r="D27" s="12" t="n">
        <f aca="false">IF($A27="","",SUMIFS(Invoices!$G$5:$G$304,Invoices!$A$5:$A$304,$A27,Invoices!$J$5:$J$304,D$21))</f>
        <v>0</v>
      </c>
      <c r="E27" s="12" t="n">
        <f aca="false">IF($A27="","",SUMIFS(Invoices!$G$5:$G$304,Invoices!$A$5:$A$304,$A27,Invoices!$J$5:$J$304,E$21))</f>
        <v>9800</v>
      </c>
      <c r="F27" s="12" t="n">
        <f aca="false">IF($A27="","",SUMIFS(Invoices!$G$5:$G$304,Invoices!$A$5:$A$304,$A27,Invoices!$J$5:$J$304,F$21))</f>
        <v>0</v>
      </c>
      <c r="G27" s="12" t="n">
        <f aca="false">IF($A27="","",SUMIFS(Invoices!$G$5:$G$304,Invoices!$A$5:$A$304,$A27,Invoices!$J$5:$J$304,G$21))</f>
        <v>0</v>
      </c>
      <c r="H27" s="12" t="n">
        <f aca="false">IF($A27="","",SUM(B27:G27))</f>
        <v>42950</v>
      </c>
      <c r="I27" s="15" t="n">
        <f aca="false">IF($A27="","",IF($H$38=0,"n.a.",H27/$H$38))</f>
        <v>0.0866451482751664</v>
      </c>
    </row>
    <row r="28" customFormat="false" ht="15" hidden="false" customHeight="false" outlineLevel="0" collapsed="false">
      <c r="A28" s="2" t="str">
        <f aca="false">IF(Inputs!$A$19="","",Inputs!$A$19)</f>
        <v/>
      </c>
      <c r="B28" s="12" t="str">
        <f aca="false">IF($A28="","",SUMIFS(Invoices!$G$5:$G$304,Invoices!$A$5:$A$304,$A28,Invoices!$J$5:$J$304,B$21))</f>
        <v/>
      </c>
      <c r="C28" s="12" t="str">
        <f aca="false">IF($A28="","",SUMIFS(Invoices!$G$5:$G$304,Invoices!$A$5:$A$304,$A28,Invoices!$J$5:$J$304,C$21))</f>
        <v/>
      </c>
      <c r="D28" s="12" t="str">
        <f aca="false">IF($A28="","",SUMIFS(Invoices!$G$5:$G$304,Invoices!$A$5:$A$304,$A28,Invoices!$J$5:$J$304,D$21))</f>
        <v/>
      </c>
      <c r="E28" s="12" t="str">
        <f aca="false">IF($A28="","",SUMIFS(Invoices!$G$5:$G$304,Invoices!$A$5:$A$304,$A28,Invoices!$J$5:$J$304,E$21))</f>
        <v/>
      </c>
      <c r="F28" s="12" t="str">
        <f aca="false">IF($A28="","",SUMIFS(Invoices!$G$5:$G$304,Invoices!$A$5:$A$304,$A28,Invoices!$J$5:$J$304,F$21))</f>
        <v/>
      </c>
      <c r="G28" s="12" t="str">
        <f aca="false">IF($A28="","",SUMIFS(Invoices!$G$5:$G$304,Invoices!$A$5:$A$304,$A28,Invoices!$J$5:$J$304,G$21))</f>
        <v/>
      </c>
      <c r="H28" s="12" t="str">
        <f aca="false">IF($A28="","",SUM(B28:G28))</f>
        <v/>
      </c>
      <c r="I28" s="15" t="str">
        <f aca="false">IF($A28="","",IF($H$38=0,"n.a.",H28/$H$38))</f>
        <v/>
      </c>
    </row>
    <row r="29" customFormat="false" ht="15" hidden="false" customHeight="false" outlineLevel="0" collapsed="false">
      <c r="A29" s="2" t="str">
        <f aca="false">IF(Inputs!$A$20="","",Inputs!$A$20)</f>
        <v/>
      </c>
      <c r="B29" s="12" t="str">
        <f aca="false">IF($A29="","",SUMIFS(Invoices!$G$5:$G$304,Invoices!$A$5:$A$304,$A29,Invoices!$J$5:$J$304,B$21))</f>
        <v/>
      </c>
      <c r="C29" s="12" t="str">
        <f aca="false">IF($A29="","",SUMIFS(Invoices!$G$5:$G$304,Invoices!$A$5:$A$304,$A29,Invoices!$J$5:$J$304,C$21))</f>
        <v/>
      </c>
      <c r="D29" s="12" t="str">
        <f aca="false">IF($A29="","",SUMIFS(Invoices!$G$5:$G$304,Invoices!$A$5:$A$304,$A29,Invoices!$J$5:$J$304,D$21))</f>
        <v/>
      </c>
      <c r="E29" s="12" t="str">
        <f aca="false">IF($A29="","",SUMIFS(Invoices!$G$5:$G$304,Invoices!$A$5:$A$304,$A29,Invoices!$J$5:$J$304,E$21))</f>
        <v/>
      </c>
      <c r="F29" s="12" t="str">
        <f aca="false">IF($A29="","",SUMIFS(Invoices!$G$5:$G$304,Invoices!$A$5:$A$304,$A29,Invoices!$J$5:$J$304,F$21))</f>
        <v/>
      </c>
      <c r="G29" s="12" t="str">
        <f aca="false">IF($A29="","",SUMIFS(Invoices!$G$5:$G$304,Invoices!$A$5:$A$304,$A29,Invoices!$J$5:$J$304,G$21))</f>
        <v/>
      </c>
      <c r="H29" s="12" t="str">
        <f aca="false">IF($A29="","",SUM(B29:G29))</f>
        <v/>
      </c>
      <c r="I29" s="15" t="str">
        <f aca="false">IF($A29="","",IF($H$38=0,"n.a.",H29/$H$38))</f>
        <v/>
      </c>
    </row>
    <row r="30" customFormat="false" ht="15" hidden="false" customHeight="false" outlineLevel="0" collapsed="false">
      <c r="A30" s="2" t="str">
        <f aca="false">IF(Inputs!$A$21="","",Inputs!$A$21)</f>
        <v/>
      </c>
      <c r="B30" s="12" t="str">
        <f aca="false">IF($A30="","",SUMIFS(Invoices!$G$5:$G$304,Invoices!$A$5:$A$304,$A30,Invoices!$J$5:$J$304,B$21))</f>
        <v/>
      </c>
      <c r="C30" s="12" t="str">
        <f aca="false">IF($A30="","",SUMIFS(Invoices!$G$5:$G$304,Invoices!$A$5:$A$304,$A30,Invoices!$J$5:$J$304,C$21))</f>
        <v/>
      </c>
      <c r="D30" s="12" t="str">
        <f aca="false">IF($A30="","",SUMIFS(Invoices!$G$5:$G$304,Invoices!$A$5:$A$304,$A30,Invoices!$J$5:$J$304,D$21))</f>
        <v/>
      </c>
      <c r="E30" s="12" t="str">
        <f aca="false">IF($A30="","",SUMIFS(Invoices!$G$5:$G$304,Invoices!$A$5:$A$304,$A30,Invoices!$J$5:$J$304,E$21))</f>
        <v/>
      </c>
      <c r="F30" s="12" t="str">
        <f aca="false">IF($A30="","",SUMIFS(Invoices!$G$5:$G$304,Invoices!$A$5:$A$304,$A30,Invoices!$J$5:$J$304,F$21))</f>
        <v/>
      </c>
      <c r="G30" s="12" t="str">
        <f aca="false">IF($A30="","",SUMIFS(Invoices!$G$5:$G$304,Invoices!$A$5:$A$304,$A30,Invoices!$J$5:$J$304,G$21))</f>
        <v/>
      </c>
      <c r="H30" s="12" t="str">
        <f aca="false">IF($A30="","",SUM(B30:G30))</f>
        <v/>
      </c>
      <c r="I30" s="15" t="str">
        <f aca="false">IF($A30="","",IF($H$38=0,"n.a.",H30/$H$38))</f>
        <v/>
      </c>
    </row>
    <row r="31" customFormat="false" ht="15" hidden="false" customHeight="false" outlineLevel="0" collapsed="false">
      <c r="A31" s="2" t="str">
        <f aca="false">IF(Inputs!$A$22="","",Inputs!$A$22)</f>
        <v/>
      </c>
      <c r="B31" s="12" t="str">
        <f aca="false">IF($A31="","",SUMIFS(Invoices!$G$5:$G$304,Invoices!$A$5:$A$304,$A31,Invoices!$J$5:$J$304,B$21))</f>
        <v/>
      </c>
      <c r="C31" s="12" t="str">
        <f aca="false">IF($A31="","",SUMIFS(Invoices!$G$5:$G$304,Invoices!$A$5:$A$304,$A31,Invoices!$J$5:$J$304,C$21))</f>
        <v/>
      </c>
      <c r="D31" s="12" t="str">
        <f aca="false">IF($A31="","",SUMIFS(Invoices!$G$5:$G$304,Invoices!$A$5:$A$304,$A31,Invoices!$J$5:$J$304,D$21))</f>
        <v/>
      </c>
      <c r="E31" s="12" t="str">
        <f aca="false">IF($A31="","",SUMIFS(Invoices!$G$5:$G$304,Invoices!$A$5:$A$304,$A31,Invoices!$J$5:$J$304,E$21))</f>
        <v/>
      </c>
      <c r="F31" s="12" t="str">
        <f aca="false">IF($A31="","",SUMIFS(Invoices!$G$5:$G$304,Invoices!$A$5:$A$304,$A31,Invoices!$J$5:$J$304,F$21))</f>
        <v/>
      </c>
      <c r="G31" s="12" t="str">
        <f aca="false">IF($A31="","",SUMIFS(Invoices!$G$5:$G$304,Invoices!$A$5:$A$304,$A31,Invoices!$J$5:$J$304,G$21))</f>
        <v/>
      </c>
      <c r="H31" s="12" t="str">
        <f aca="false">IF($A31="","",SUM(B31:G31))</f>
        <v/>
      </c>
      <c r="I31" s="15" t="str">
        <f aca="false">IF($A31="","",IF($H$38=0,"n.a.",H31/$H$38))</f>
        <v/>
      </c>
    </row>
    <row r="32" customFormat="false" ht="15" hidden="false" customHeight="false" outlineLevel="0" collapsed="false">
      <c r="A32" s="2" t="str">
        <f aca="false">IF(Inputs!$A$23="","",Inputs!$A$23)</f>
        <v/>
      </c>
      <c r="B32" s="12" t="str">
        <f aca="false">IF($A32="","",SUMIFS(Invoices!$G$5:$G$304,Invoices!$A$5:$A$304,$A32,Invoices!$J$5:$J$304,B$21))</f>
        <v/>
      </c>
      <c r="C32" s="12" t="str">
        <f aca="false">IF($A32="","",SUMIFS(Invoices!$G$5:$G$304,Invoices!$A$5:$A$304,$A32,Invoices!$J$5:$J$304,C$21))</f>
        <v/>
      </c>
      <c r="D32" s="12" t="str">
        <f aca="false">IF($A32="","",SUMIFS(Invoices!$G$5:$G$304,Invoices!$A$5:$A$304,$A32,Invoices!$J$5:$J$304,D$21))</f>
        <v/>
      </c>
      <c r="E32" s="12" t="str">
        <f aca="false">IF($A32="","",SUMIFS(Invoices!$G$5:$G$304,Invoices!$A$5:$A$304,$A32,Invoices!$J$5:$J$304,E$21))</f>
        <v/>
      </c>
      <c r="F32" s="12" t="str">
        <f aca="false">IF($A32="","",SUMIFS(Invoices!$G$5:$G$304,Invoices!$A$5:$A$304,$A32,Invoices!$J$5:$J$304,F$21))</f>
        <v/>
      </c>
      <c r="G32" s="12" t="str">
        <f aca="false">IF($A32="","",SUMIFS(Invoices!$G$5:$G$304,Invoices!$A$5:$A$304,$A32,Invoices!$J$5:$J$304,G$21))</f>
        <v/>
      </c>
      <c r="H32" s="12" t="str">
        <f aca="false">IF($A32="","",SUM(B32:G32))</f>
        <v/>
      </c>
      <c r="I32" s="15" t="str">
        <f aca="false">IF($A32="","",IF($H$38=0,"n.a.",H32/$H$38))</f>
        <v/>
      </c>
    </row>
    <row r="33" customFormat="false" ht="15" hidden="false" customHeight="false" outlineLevel="0" collapsed="false">
      <c r="A33" s="2" t="str">
        <f aca="false">IF(Inputs!$A$24="","",Inputs!$A$24)</f>
        <v/>
      </c>
      <c r="B33" s="12" t="str">
        <f aca="false">IF($A33="","",SUMIFS(Invoices!$G$5:$G$304,Invoices!$A$5:$A$304,$A33,Invoices!$J$5:$J$304,B$21))</f>
        <v/>
      </c>
      <c r="C33" s="12" t="str">
        <f aca="false">IF($A33="","",SUMIFS(Invoices!$G$5:$G$304,Invoices!$A$5:$A$304,$A33,Invoices!$J$5:$J$304,C$21))</f>
        <v/>
      </c>
      <c r="D33" s="12" t="str">
        <f aca="false">IF($A33="","",SUMIFS(Invoices!$G$5:$G$304,Invoices!$A$5:$A$304,$A33,Invoices!$J$5:$J$304,D$21))</f>
        <v/>
      </c>
      <c r="E33" s="12" t="str">
        <f aca="false">IF($A33="","",SUMIFS(Invoices!$G$5:$G$304,Invoices!$A$5:$A$304,$A33,Invoices!$J$5:$J$304,E$21))</f>
        <v/>
      </c>
      <c r="F33" s="12" t="str">
        <f aca="false">IF($A33="","",SUMIFS(Invoices!$G$5:$G$304,Invoices!$A$5:$A$304,$A33,Invoices!$J$5:$J$304,F$21))</f>
        <v/>
      </c>
      <c r="G33" s="12" t="str">
        <f aca="false">IF($A33="","",SUMIFS(Invoices!$G$5:$G$304,Invoices!$A$5:$A$304,$A33,Invoices!$J$5:$J$304,G$21))</f>
        <v/>
      </c>
      <c r="H33" s="12" t="str">
        <f aca="false">IF($A33="","",SUM(B33:G33))</f>
        <v/>
      </c>
      <c r="I33" s="15" t="str">
        <f aca="false">IF($A33="","",IF($H$38=0,"n.a.",H33/$H$38))</f>
        <v/>
      </c>
    </row>
    <row r="34" customFormat="false" ht="15" hidden="false" customHeight="false" outlineLevel="0" collapsed="false">
      <c r="A34" s="2" t="str">
        <f aca="false">IF(Inputs!$A$25="","",Inputs!$A$25)</f>
        <v/>
      </c>
      <c r="B34" s="12" t="str">
        <f aca="false">IF($A34="","",SUMIFS(Invoices!$G$5:$G$304,Invoices!$A$5:$A$304,$A34,Invoices!$J$5:$J$304,B$21))</f>
        <v/>
      </c>
      <c r="C34" s="12" t="str">
        <f aca="false">IF($A34="","",SUMIFS(Invoices!$G$5:$G$304,Invoices!$A$5:$A$304,$A34,Invoices!$J$5:$J$304,C$21))</f>
        <v/>
      </c>
      <c r="D34" s="12" t="str">
        <f aca="false">IF($A34="","",SUMIFS(Invoices!$G$5:$G$304,Invoices!$A$5:$A$304,$A34,Invoices!$J$5:$J$304,D$21))</f>
        <v/>
      </c>
      <c r="E34" s="12" t="str">
        <f aca="false">IF($A34="","",SUMIFS(Invoices!$G$5:$G$304,Invoices!$A$5:$A$304,$A34,Invoices!$J$5:$J$304,E$21))</f>
        <v/>
      </c>
      <c r="F34" s="12" t="str">
        <f aca="false">IF($A34="","",SUMIFS(Invoices!$G$5:$G$304,Invoices!$A$5:$A$304,$A34,Invoices!$J$5:$J$304,F$21))</f>
        <v/>
      </c>
      <c r="G34" s="12" t="str">
        <f aca="false">IF($A34="","",SUMIFS(Invoices!$G$5:$G$304,Invoices!$A$5:$A$304,$A34,Invoices!$J$5:$J$304,G$21))</f>
        <v/>
      </c>
      <c r="H34" s="12" t="str">
        <f aca="false">IF($A34="","",SUM(B34:G34))</f>
        <v/>
      </c>
      <c r="I34" s="15" t="str">
        <f aca="false">IF($A34="","",IF($H$38=0,"n.a.",H34/$H$38))</f>
        <v/>
      </c>
    </row>
    <row r="35" customFormat="false" ht="15" hidden="false" customHeight="false" outlineLevel="0" collapsed="false">
      <c r="A35" s="2" t="str">
        <f aca="false">IF(Inputs!$A$26="","",Inputs!$A$26)</f>
        <v/>
      </c>
      <c r="B35" s="12" t="str">
        <f aca="false">IF($A35="","",SUMIFS(Invoices!$G$5:$G$304,Invoices!$A$5:$A$304,$A35,Invoices!$J$5:$J$304,B$21))</f>
        <v/>
      </c>
      <c r="C35" s="12" t="str">
        <f aca="false">IF($A35="","",SUMIFS(Invoices!$G$5:$G$304,Invoices!$A$5:$A$304,$A35,Invoices!$J$5:$J$304,C$21))</f>
        <v/>
      </c>
      <c r="D35" s="12" t="str">
        <f aca="false">IF($A35="","",SUMIFS(Invoices!$G$5:$G$304,Invoices!$A$5:$A$304,$A35,Invoices!$J$5:$J$304,D$21))</f>
        <v/>
      </c>
      <c r="E35" s="12" t="str">
        <f aca="false">IF($A35="","",SUMIFS(Invoices!$G$5:$G$304,Invoices!$A$5:$A$304,$A35,Invoices!$J$5:$J$304,E$21))</f>
        <v/>
      </c>
      <c r="F35" s="12" t="str">
        <f aca="false">IF($A35="","",SUMIFS(Invoices!$G$5:$G$304,Invoices!$A$5:$A$304,$A35,Invoices!$J$5:$J$304,F$21))</f>
        <v/>
      </c>
      <c r="G35" s="12" t="str">
        <f aca="false">IF($A35="","",SUMIFS(Invoices!$G$5:$G$304,Invoices!$A$5:$A$304,$A35,Invoices!$J$5:$J$304,G$21))</f>
        <v/>
      </c>
      <c r="H35" s="12" t="str">
        <f aca="false">IF($A35="","",SUM(B35:G35))</f>
        <v/>
      </c>
      <c r="I35" s="15" t="str">
        <f aca="false">IF($A35="","",IF($H$38=0,"n.a.",H35/$H$38))</f>
        <v/>
      </c>
    </row>
    <row r="36" customFormat="false" ht="15" hidden="false" customHeight="false" outlineLevel="0" collapsed="false">
      <c r="A36" s="2" t="str">
        <f aca="false">IF(Inputs!$A$27="","",Inputs!$A$27)</f>
        <v/>
      </c>
      <c r="B36" s="12" t="str">
        <f aca="false">IF($A36="","",SUMIFS(Invoices!$G$5:$G$304,Invoices!$A$5:$A$304,$A36,Invoices!$J$5:$J$304,B$21))</f>
        <v/>
      </c>
      <c r="C36" s="12" t="str">
        <f aca="false">IF($A36="","",SUMIFS(Invoices!$G$5:$G$304,Invoices!$A$5:$A$304,$A36,Invoices!$J$5:$J$304,C$21))</f>
        <v/>
      </c>
      <c r="D36" s="12" t="str">
        <f aca="false">IF($A36="","",SUMIFS(Invoices!$G$5:$G$304,Invoices!$A$5:$A$304,$A36,Invoices!$J$5:$J$304,D$21))</f>
        <v/>
      </c>
      <c r="E36" s="12" t="str">
        <f aca="false">IF($A36="","",SUMIFS(Invoices!$G$5:$G$304,Invoices!$A$5:$A$304,$A36,Invoices!$J$5:$J$304,E$21))</f>
        <v/>
      </c>
      <c r="F36" s="12" t="str">
        <f aca="false">IF($A36="","",SUMIFS(Invoices!$G$5:$G$304,Invoices!$A$5:$A$304,$A36,Invoices!$J$5:$J$304,F$21))</f>
        <v/>
      </c>
      <c r="G36" s="12" t="str">
        <f aca="false">IF($A36="","",SUMIFS(Invoices!$G$5:$G$304,Invoices!$A$5:$A$304,$A36,Invoices!$J$5:$J$304,G$21))</f>
        <v/>
      </c>
      <c r="H36" s="12" t="str">
        <f aca="false">IF($A36="","",SUM(B36:G36))</f>
        <v/>
      </c>
      <c r="I36" s="15" t="str">
        <f aca="false">IF($A36="","",IF($H$38=0,"n.a.",H36/$H$38))</f>
        <v/>
      </c>
    </row>
    <row r="37" customFormat="false" ht="15" hidden="false" customHeight="false" outlineLevel="0" collapsed="false">
      <c r="A37" s="2" t="s">
        <v>82</v>
      </c>
      <c r="B37" s="12" t="n">
        <f aca="false">B6-SUM(B22:B36)</f>
        <v>0</v>
      </c>
      <c r="C37" s="12" t="n">
        <f aca="false">B7-SUM(C22:C36)</f>
        <v>0</v>
      </c>
      <c r="D37" s="12" t="n">
        <f aca="false">B8-SUM(D22:D36)</f>
        <v>0</v>
      </c>
      <c r="E37" s="12" t="n">
        <f aca="false">B9-SUM(E22:E36)</f>
        <v>0</v>
      </c>
      <c r="F37" s="12" t="n">
        <f aca="false">B10-SUM(F22:F36)</f>
        <v>0</v>
      </c>
      <c r="G37" s="12" t="n">
        <f aca="false">B11-SUM(G22:G36)</f>
        <v>0</v>
      </c>
      <c r="H37" s="12" t="n">
        <f aca="false">SUM(B37:G37)</f>
        <v>0</v>
      </c>
      <c r="I37" s="15" t="n">
        <f aca="false">IF($H$38=0,"n.a.",H37/$H$38)</f>
        <v>0</v>
      </c>
    </row>
    <row r="38" customFormat="false" ht="15" hidden="false" customHeight="false" outlineLevel="0" collapsed="false">
      <c r="A38" s="3" t="s">
        <v>74</v>
      </c>
      <c r="B38" s="16" t="n">
        <f aca="false">SUM(B22:B37)</f>
        <v>161350</v>
      </c>
      <c r="C38" s="16" t="n">
        <f aca="false">SUM(C22:C37)</f>
        <v>77400</v>
      </c>
      <c r="D38" s="16" t="n">
        <f aca="false">SUM(D22:D37)</f>
        <v>158500</v>
      </c>
      <c r="E38" s="16" t="n">
        <f aca="false">SUM(E22:E37)</f>
        <v>37200</v>
      </c>
      <c r="F38" s="16" t="n">
        <f aca="false">SUM(F22:F37)</f>
        <v>61250</v>
      </c>
      <c r="G38" s="16" t="n">
        <f aca="false">SUM(G22:G37)</f>
        <v>0</v>
      </c>
      <c r="H38" s="16" t="n">
        <f aca="false">SUM(H22:H37)</f>
        <v>495700</v>
      </c>
      <c r="I38" s="17" t="n">
        <f aca="false">IF($H$38=0,"n.a.",SUM(I22:I37))</f>
        <v>1</v>
      </c>
    </row>
    <row r="40" customFormat="false" ht="15" hidden="false" customHeight="false" outlineLevel="0" collapsed="false">
      <c r="A40" s="3" t="s">
        <v>83</v>
      </c>
    </row>
    <row r="41" customFormat="false" ht="15" hidden="false" customHeight="false" outlineLevel="0" collapsed="false">
      <c r="A41" s="2" t="s">
        <v>84</v>
      </c>
      <c r="B41" s="12" t="n">
        <f aca="false">B12-SUM(Invoices!$G$5:$G$304)</f>
        <v>0</v>
      </c>
    </row>
    <row r="42" customFormat="false" ht="15" hidden="false" customHeight="false" outlineLevel="0" collapsed="false">
      <c r="A42" s="2" t="s">
        <v>85</v>
      </c>
      <c r="B42" s="12" t="n">
        <f aca="false">H38-B12</f>
        <v>0</v>
      </c>
    </row>
    <row r="43" customFormat="false" ht="15" hidden="false" customHeight="false" outlineLevel="0" collapsed="false">
      <c r="A43" s="2" t="s">
        <v>86</v>
      </c>
      <c r="B43" s="12" t="n">
        <f aca="false">ABS(B38-B6)+ABS(C38-B7)+ABS(D38-B8)+ABS(E38-B9)+ABS(F38-B10)+ABS(G38-B11)</f>
        <v>0</v>
      </c>
    </row>
    <row r="44" customFormat="false" ht="15" hidden="false" customHeight="false" outlineLevel="0" collapsed="false">
      <c r="A44" s="2" t="s">
        <v>87</v>
      </c>
      <c r="B44" s="13" t="n">
        <f aca="false">SUMPRODUCT((Invoices!$A$5:$A$304="")*(Invoices!$E$5:$E$304&lt;&gt;""))</f>
        <v>0</v>
      </c>
    </row>
    <row r="45" customFormat="false" ht="15" hidden="false" customHeight="false" outlineLevel="0" collapsed="false">
      <c r="A45" s="2" t="s">
        <v>88</v>
      </c>
      <c r="B45" s="13" t="n">
        <f aca="false">SUMPRODUCT((Invoices!$B$5:$B$304&lt;&gt;"")*(COUNTIF(Invoices!$B$5:$B$304,Invoices!$B$5:$B$304&amp;"")&gt;1))</f>
        <v>0</v>
      </c>
    </row>
    <row r="46" customFormat="false" ht="15" hidden="false" customHeight="false" outlineLevel="0" collapsed="false">
      <c r="A46" s="2" t="s">
        <v>89</v>
      </c>
      <c r="B46" s="13" t="n">
        <f aca="false">SUMPRODUCT((Invoices!$D$5:$D$304&lt;&gt;"")*(Invoices!$D$5:$D$304&lt;Invoices!$C$5:$C$304))</f>
        <v>0</v>
      </c>
    </row>
    <row r="47" customFormat="false" ht="15" hidden="false" customHeight="false" outlineLevel="0" collapsed="false">
      <c r="A47" s="3" t="s">
        <v>90</v>
      </c>
      <c r="B47" s="20" t="b">
        <f aca="false">AND(ABS(B41)&lt;0.005,ABS(B42)&lt;0.005,ABS(B43)&lt;0.005,ABS(B44)&lt;0.005,ABS(B45)&lt;0.005,ABS(B46)&lt;0.005)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2026-09-16T10:18:59Z</dcterms:created>
  <dc:creator>openpyxl</dc:creator>
  <dc:description/>
  <dc:language>en-US</dc:language>
  <cp:lastModifiedBy/>
  <dcterms:modified xsi:type="dcterms:W3CDTF">2026-09-16T10:18:59Z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